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uflorida-my.sharepoint.com/personal/athearn_ufl_edu/Documents/P1_BeginningFarmer/3_MyPrograms_BF/HomeGardenEconomics/Workbook/"/>
    </mc:Choice>
  </mc:AlternateContent>
  <xr:revisionPtr revIDLastSave="50" documentId="8_{4E1A32DA-659A-4B09-A4F7-03EE7482D7B5}" xr6:coauthVersionLast="45" xr6:coauthVersionMax="45" xr10:uidLastSave="{78F852A1-DF5B-4796-AB6A-F31D07197BC8}"/>
  <bookViews>
    <workbookView xWindow="1785" yWindow="600" windowWidth="19125" windowHeight="13800" tabRatio="770" xr2:uid="{75D3F45C-7DA0-4B36-8F71-C62D1E00E4B7}"/>
  </bookViews>
  <sheets>
    <sheet name="Title" sheetId="7" r:id="rId1"/>
    <sheet name="VegetableCosts" sheetId="3" r:id="rId2"/>
    <sheet name="SharedCosts" sheetId="1" r:id="rId3"/>
    <sheet name="CostSavings" sheetId="2" r:id="rId4"/>
  </sheets>
  <definedNames>
    <definedName name="ICT1_Allocation">SharedCosts!$B$17:$E$21</definedName>
    <definedName name="ICT2_Allocation">SharedCosts!$B$39:$E$43</definedName>
    <definedName name="ICT3_Allocation">SharedCosts!$B$61:$E$65</definedName>
    <definedName name="Veg1CostPerUnit">VegetableCosts!$E$23</definedName>
    <definedName name="Veg1Unit">VegetableCosts!$D$22</definedName>
    <definedName name="Veg2CostPerUnit">VegetableCosts!$E$46</definedName>
    <definedName name="Veg2Unit">VegetableCosts!$D$45</definedName>
    <definedName name="Veg3CostPerUnit">VegetableCosts!$E$69</definedName>
    <definedName name="Veg3Unit">VegetableCosts!$D$68</definedName>
    <definedName name="Veg4CostPerUnit">VegetableCosts!$E$92</definedName>
    <definedName name="Veg4Unit">VegetableCosts!$D$91</definedName>
    <definedName name="Veg5CostPerUnit">VegetableCosts!$E$115</definedName>
    <definedName name="Veg5Unit">VegetableCosts!$D$114</definedName>
    <definedName name="Vegetable1">VegetableCosts!$C$3</definedName>
    <definedName name="Vegetable2">VegetableCosts!$C$26</definedName>
    <definedName name="Vegetable3">VegetableCosts!$C$49</definedName>
    <definedName name="Vegetable4">VegetableCosts!$C$72</definedName>
    <definedName name="Vegetable5">VegetableCosts!$C$95</definedName>
    <definedName name="VegetableList">CostSavings!$C$3:$G$3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7" i="3" l="1"/>
  <c r="C84" i="3"/>
  <c r="C61" i="3"/>
  <c r="C38" i="3"/>
  <c r="E7" i="3"/>
  <c r="E8" i="3"/>
  <c r="E9" i="3"/>
  <c r="E10" i="3"/>
  <c r="E15" i="3" s="1"/>
  <c r="E11" i="3"/>
  <c r="E12" i="3"/>
  <c r="E13" i="3"/>
  <c r="E14" i="3"/>
  <c r="C15" i="3"/>
  <c r="E17" i="3"/>
  <c r="E18" i="3"/>
  <c r="E19" i="3"/>
  <c r="D23" i="3"/>
  <c r="E30" i="3"/>
  <c r="E38" i="3" s="1"/>
  <c r="E31" i="3"/>
  <c r="E32" i="3"/>
  <c r="E33" i="3"/>
  <c r="E34" i="3"/>
  <c r="E35" i="3"/>
  <c r="E36" i="3"/>
  <c r="E37" i="3"/>
  <c r="E40" i="3"/>
  <c r="E41" i="3"/>
  <c r="E42" i="3"/>
  <c r="D46" i="3"/>
  <c r="E53" i="3"/>
  <c r="E61" i="3" s="1"/>
  <c r="E54" i="3"/>
  <c r="E55" i="3"/>
  <c r="E56" i="3"/>
  <c r="E57" i="3"/>
  <c r="E58" i="3"/>
  <c r="E59" i="3"/>
  <c r="E60" i="3"/>
  <c r="E63" i="3"/>
  <c r="E64" i="3"/>
  <c r="E65" i="3"/>
  <c r="D69" i="3"/>
  <c r="E76" i="3"/>
  <c r="E84" i="3" s="1"/>
  <c r="E77" i="3"/>
  <c r="E78" i="3"/>
  <c r="E79" i="3"/>
  <c r="E80" i="3"/>
  <c r="E81" i="3"/>
  <c r="E82" i="3"/>
  <c r="E83" i="3"/>
  <c r="E86" i="3"/>
  <c r="E87" i="3"/>
  <c r="E88" i="3"/>
  <c r="D92" i="3"/>
  <c r="E99" i="3"/>
  <c r="E107" i="3" s="1"/>
  <c r="E100" i="3"/>
  <c r="E101" i="3"/>
  <c r="E102" i="3"/>
  <c r="E103" i="3"/>
  <c r="E104" i="3"/>
  <c r="E105" i="3"/>
  <c r="E106" i="3"/>
  <c r="E109" i="3"/>
  <c r="E110" i="3"/>
  <c r="E111" i="3"/>
  <c r="D115" i="3"/>
  <c r="E90" i="3" l="1"/>
  <c r="E92" i="3" s="1"/>
  <c r="E44" i="3"/>
  <c r="E46" i="3" s="1"/>
  <c r="E67" i="3"/>
  <c r="E69" i="3" s="1"/>
  <c r="E113" i="3"/>
  <c r="E115" i="3" s="1"/>
  <c r="E21" i="3"/>
  <c r="E23" i="3" s="1"/>
  <c r="E58" i="1"/>
  <c r="E57" i="1"/>
  <c r="E56" i="1"/>
  <c r="E55" i="1"/>
  <c r="E54" i="1"/>
  <c r="E53" i="1"/>
  <c r="E52" i="1"/>
  <c r="E51" i="1"/>
  <c r="E36" i="1"/>
  <c r="E35" i="1"/>
  <c r="E34" i="1"/>
  <c r="E33" i="1"/>
  <c r="E32" i="1"/>
  <c r="E31" i="1"/>
  <c r="E30" i="1"/>
  <c r="E29" i="1"/>
  <c r="E14" i="1"/>
  <c r="E13" i="1"/>
  <c r="E12" i="1"/>
  <c r="E11" i="1"/>
  <c r="E10" i="1"/>
  <c r="E9" i="1"/>
  <c r="E8" i="1"/>
  <c r="E7" i="1"/>
  <c r="G4" i="2" l="1"/>
  <c r="F4" i="2"/>
  <c r="E4" i="2"/>
  <c r="D4" i="2"/>
  <c r="C4" i="2"/>
  <c r="G3" i="2"/>
  <c r="F3" i="2"/>
  <c r="E3" i="2"/>
  <c r="D3" i="2"/>
  <c r="C3" i="2"/>
  <c r="D66" i="1"/>
  <c r="C59" i="1"/>
  <c r="E59" i="1" l="1"/>
  <c r="E62" i="1" l="1"/>
  <c r="E65" i="1"/>
  <c r="E61" i="1"/>
  <c r="E64" i="1"/>
  <c r="E63" i="1"/>
  <c r="D44" i="1"/>
  <c r="C37" i="1"/>
  <c r="G6" i="2" l="1"/>
  <c r="G7" i="2" s="1"/>
  <c r="E37" i="1"/>
  <c r="D22" i="1"/>
  <c r="C15" i="1"/>
  <c r="E43" i="1" l="1"/>
  <c r="E39" i="1"/>
  <c r="E42" i="1"/>
  <c r="E41" i="1"/>
  <c r="E40" i="1"/>
  <c r="E15" i="1"/>
  <c r="C6" i="2"/>
  <c r="C7" i="2" s="1"/>
  <c r="E66" i="1" l="1"/>
  <c r="E44" i="1"/>
  <c r="E20" i="1"/>
  <c r="E18" i="1"/>
  <c r="E21" i="1"/>
  <c r="E17" i="1"/>
  <c r="E19" i="1"/>
  <c r="E22" i="1" l="1"/>
  <c r="E6" i="2" l="1"/>
  <c r="E7" i="2" s="1"/>
  <c r="F6" i="2"/>
  <c r="F7" i="2" s="1"/>
  <c r="D6" i="2" l="1"/>
  <c r="D7" i="2" s="1"/>
</calcChain>
</file>

<file path=xl/sharedStrings.xml><?xml version="1.0" encoding="utf-8"?>
<sst xmlns="http://schemas.openxmlformats.org/spreadsheetml/2006/main" count="162" uniqueCount="55">
  <si>
    <t>Materials</t>
  </si>
  <si>
    <t>Original Cost</t>
  </si>
  <si>
    <t>Annual Cost</t>
  </si>
  <si>
    <t>Direct Materials</t>
  </si>
  <si>
    <t>% of Total</t>
  </si>
  <si>
    <t>Total</t>
  </si>
  <si>
    <t>Total material cost per unit</t>
  </si>
  <si>
    <t>Description:</t>
  </si>
  <si>
    <t>Vegetables sharing this group</t>
  </si>
  <si>
    <t>Cost Group Name:</t>
  </si>
  <si>
    <t>Annual amount harvested</t>
  </si>
  <si>
    <t>Vegetable:</t>
  </si>
  <si>
    <t>Unit</t>
  </si>
  <si>
    <t>Annual Totals</t>
  </si>
  <si>
    <t>$</t>
  </si>
  <si>
    <t>Grocery store cost per unit</t>
  </si>
  <si>
    <t>Garden cost per unit</t>
  </si>
  <si>
    <t>NOTES</t>
  </si>
  <si>
    <t>VEGETABLE GARDEN COST WORKBOOK</t>
  </si>
  <si>
    <t>University of Florida, IFAS Extension</t>
  </si>
  <si>
    <t>Description</t>
  </si>
  <si>
    <t>This workbook can be used to estimate the cost per unit to grow vegetables in a home garden. A PDF document and video are available with instructions on using this workbook. Enter your information in the green cells, and white numerical cells will update automatically. Notes and additional information can be entered in light blue cells.</t>
  </si>
  <si>
    <t xml:space="preserve">For questions about this workbook, please contact Kevin Athearn at athearn@ufl.edu. </t>
  </si>
  <si>
    <t>Created by Kevin Athearn, Hannah Wooten, and Liz Felter</t>
  </si>
  <si>
    <t>VEGETABLE COST TABLE 1</t>
  </si>
  <si>
    <t>VEGETABLE COST TABLE 2</t>
  </si>
  <si>
    <t>VEGETABLE COST TABLE 3</t>
  </si>
  <si>
    <t>VEGETABLE COST TABLE 4</t>
  </si>
  <si>
    <t>VEGETABLE COST TABLE 5</t>
  </si>
  <si>
    <t>Cost savings (or added cost) per unit of vegetable harvested.</t>
  </si>
  <si>
    <t>COST COMPARISON TABLE</t>
  </si>
  <si>
    <t>SHARED COST TABLE 1</t>
  </si>
  <si>
    <t>SHARED COST TABLE 2</t>
  </si>
  <si>
    <t>SHARED COST TABLE 3</t>
  </si>
  <si>
    <t>Shared Material Cost Allocations</t>
  </si>
  <si>
    <t>Shared Cost Table 1</t>
  </si>
  <si>
    <t>Shared Cost Table 2</t>
  </si>
  <si>
    <t>Shared Cost Table 3</t>
  </si>
  <si>
    <t>Use Years</t>
  </si>
  <si>
    <t>Cost savings (or added cost) per unit</t>
  </si>
  <si>
    <t>Total direct materials</t>
  </si>
  <si>
    <t>Annual Allocation</t>
  </si>
  <si>
    <t>Total annual material cost</t>
  </si>
  <si>
    <t>Total shared materials</t>
  </si>
  <si>
    <t>Step-by-Step Instructions</t>
  </si>
  <si>
    <t>1. In each Vegetable Cost Table, enter the name and description for each vegetable, one in each table (up to 5).</t>
  </si>
  <si>
    <t>2. In each Vegetable Cost Table, list the Direct Materials used only for that vegetable, along with the Original Cost and Use Years (how many years the material will last) for each item.</t>
  </si>
  <si>
    <t>3. In each Vegetable Cost Table, enter the harvest unit (e.g., pounds) and amount harvested for the year.</t>
  </si>
  <si>
    <t>4. Identify shared cost groups (costs for a single production system or area shared by multiple vegetables).</t>
  </si>
  <si>
    <t>5. In each Shared Cost Table, enter the cost group name and description, one cost group in each table (up to 3).</t>
  </si>
  <si>
    <t>6. In each Shared Cost Table, list the Materials, along with the Original Cost and Use Years (how many years the material will last) for each item.</t>
  </si>
  <si>
    <t>7. In each Shared Cost Table, list the vegetables shared that cost group (by selecting from the drop down menu in each cell). Enter the percent of the shared cost assigned to each vegetable in the % of Total column.</t>
  </si>
  <si>
    <t>8. The shared costs allocated to each vegetable should show up automatically, both in the Shared Cost Tables and in the Vegetable Cost Tables.</t>
  </si>
  <si>
    <t xml:space="preserve">9. In the Cost Savings worksheet, enter the grocery store cost per unit for each vegetable. </t>
  </si>
  <si>
    <t>10. All other numerical cells should calculate automatically using the information you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</si>
</sst>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5B89B4"/>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rgb="FFD87C38"/>
      </bottom>
      <diagonal/>
    </border>
    <border>
      <left/>
      <right/>
      <top style="medium">
        <color indexed="64"/>
      </top>
      <bottom style="medium">
        <color rgb="FFD87C38"/>
      </bottom>
      <diagonal/>
    </border>
    <border>
      <left/>
      <right style="medium">
        <color indexed="64"/>
      </right>
      <top style="medium">
        <color indexed="64"/>
      </top>
      <bottom style="medium">
        <color rgb="FFD87C38"/>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rgb="FFD87C38"/>
      </top>
      <bottom style="thin">
        <color indexed="64"/>
      </bottom>
      <diagonal/>
    </border>
    <border>
      <left/>
      <right style="medium">
        <color indexed="64"/>
      </right>
      <top style="medium">
        <color rgb="FFD87C38"/>
      </top>
      <bottom style="thin">
        <color indexed="64"/>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0" borderId="0" xfId="0"/>
    <xf numFmtId="0" fontId="0" fillId="0" borderId="0" xfId="0"/>
    <xf numFmtId="0" fontId="2" fillId="0" borderId="0" xfId="0" applyFont="1"/>
    <xf numFmtId="0" fontId="0" fillId="0" borderId="0" xfId="0"/>
    <xf numFmtId="0" fontId="2" fillId="0" borderId="4" xfId="0" applyFont="1" applyBorder="1" applyAlignment="1">
      <alignment horizontal="right"/>
    </xf>
    <xf numFmtId="0" fontId="2" fillId="0" borderId="4" xfId="1" applyNumberFormat="1" applyFont="1" applyFill="1" applyBorder="1" applyAlignment="1">
      <alignment horizontal="right"/>
    </xf>
    <xf numFmtId="0" fontId="2" fillId="0" borderId="6" xfId="0" applyFont="1" applyBorder="1" applyAlignment="1">
      <alignment horizontal="right"/>
    </xf>
    <xf numFmtId="0" fontId="0" fillId="0" borderId="0" xfId="0"/>
    <xf numFmtId="0" fontId="2" fillId="0" borderId="4" xfId="0" applyFont="1" applyBorder="1" applyAlignment="1">
      <alignment horizontal="right" wrapText="1"/>
    </xf>
    <xf numFmtId="0" fontId="0" fillId="0" borderId="0" xfId="0"/>
    <xf numFmtId="0" fontId="2" fillId="0" borderId="13" xfId="0" applyFont="1" applyBorder="1"/>
    <xf numFmtId="0" fontId="2" fillId="0" borderId="14" xfId="0" applyFont="1" applyBorder="1" applyAlignment="1">
      <alignment horizontal="right" wrapText="1"/>
    </xf>
    <xf numFmtId="164" fontId="0" fillId="0" borderId="16" xfId="0" applyNumberFormat="1" applyBorder="1"/>
    <xf numFmtId="0" fontId="2" fillId="0" borderId="11" xfId="0" applyFont="1" applyBorder="1"/>
    <xf numFmtId="0" fontId="2" fillId="0" borderId="16" xfId="0" applyFont="1" applyBorder="1" applyAlignment="1">
      <alignment horizontal="right"/>
    </xf>
    <xf numFmtId="0" fontId="2" fillId="0" borderId="17" xfId="0" applyFont="1" applyBorder="1"/>
    <xf numFmtId="9" fontId="2" fillId="0" borderId="5" xfId="1" applyFont="1" applyBorder="1"/>
    <xf numFmtId="164" fontId="2" fillId="0" borderId="18" xfId="0" applyNumberFormat="1" applyFont="1" applyBorder="1"/>
    <xf numFmtId="0" fontId="2" fillId="0" borderId="19" xfId="0" applyFont="1" applyBorder="1" applyAlignment="1">
      <alignment horizontal="right"/>
    </xf>
    <xf numFmtId="0" fontId="2" fillId="0" borderId="20" xfId="0" applyFont="1" applyBorder="1"/>
    <xf numFmtId="164" fontId="2" fillId="0" borderId="5" xfId="0" applyNumberFormat="1" applyFont="1" applyBorder="1"/>
    <xf numFmtId="164" fontId="2" fillId="0" borderId="21" xfId="0" applyNumberFormat="1" applyFont="1" applyBorder="1"/>
    <xf numFmtId="164" fontId="0" fillId="0" borderId="16" xfId="0" applyNumberFormat="1" applyFill="1" applyBorder="1"/>
    <xf numFmtId="0" fontId="2" fillId="0" borderId="19" xfId="0" applyNumberFormat="1" applyFont="1" applyFill="1" applyBorder="1" applyAlignment="1">
      <alignment horizontal="right"/>
    </xf>
    <xf numFmtId="164" fontId="2" fillId="0" borderId="19" xfId="0" applyNumberFormat="1" applyFont="1" applyBorder="1"/>
    <xf numFmtId="164" fontId="2" fillId="0" borderId="29" xfId="0" applyNumberFormat="1" applyFont="1" applyBorder="1"/>
    <xf numFmtId="0" fontId="2" fillId="0" borderId="12" xfId="0" applyFont="1" applyBorder="1" applyAlignment="1">
      <alignment horizontal="right"/>
    </xf>
    <xf numFmtId="0" fontId="2" fillId="4" borderId="6" xfId="0" applyFont="1" applyFill="1" applyBorder="1" applyAlignment="1">
      <alignment horizontal="right"/>
    </xf>
    <xf numFmtId="0" fontId="0" fillId="0" borderId="0" xfId="0"/>
    <xf numFmtId="0" fontId="2" fillId="0" borderId="0" xfId="0" applyFont="1"/>
    <xf numFmtId="0" fontId="0" fillId="2" borderId="15" xfId="0" applyFill="1" applyBorder="1" applyProtection="1">
      <protection locked="0"/>
    </xf>
    <xf numFmtId="164" fontId="0" fillId="2" borderId="4" xfId="0" applyNumberFormat="1" applyFill="1" applyBorder="1" applyProtection="1">
      <protection locked="0"/>
    </xf>
    <xf numFmtId="0" fontId="0" fillId="4" borderId="4" xfId="0" applyFill="1" applyBorder="1" applyProtection="1">
      <protection locked="0"/>
    </xf>
    <xf numFmtId="9" fontId="0" fillId="2" borderId="4" xfId="1" applyNumberFormat="1" applyFont="1" applyFill="1" applyBorder="1" applyProtection="1">
      <protection locked="0"/>
    </xf>
    <xf numFmtId="9" fontId="0" fillId="2" borderId="4" xfId="1" applyFont="1" applyFill="1" applyBorder="1" applyProtection="1">
      <protection locked="0"/>
    </xf>
    <xf numFmtId="0" fontId="2" fillId="4" borderId="5" xfId="0" applyFont="1" applyFill="1" applyBorder="1" applyProtection="1">
      <protection locked="0"/>
    </xf>
    <xf numFmtId="0" fontId="0" fillId="2" borderId="4" xfId="0" applyFill="1" applyBorder="1" applyAlignment="1" applyProtection="1">
      <alignment horizontal="right"/>
      <protection locked="0"/>
    </xf>
    <xf numFmtId="0" fontId="0" fillId="2" borderId="16" xfId="0" applyFill="1" applyBorder="1" applyProtection="1">
      <protection locked="0"/>
    </xf>
    <xf numFmtId="0" fontId="0" fillId="2" borderId="15" xfId="0" applyFill="1" applyBorder="1" applyProtection="1">
      <protection locked="0"/>
    </xf>
    <xf numFmtId="0" fontId="2" fillId="0" borderId="5" xfId="0" applyFont="1" applyFill="1" applyBorder="1" applyAlignment="1">
      <alignment horizontal="right"/>
    </xf>
    <xf numFmtId="0" fontId="0" fillId="0" borderId="0" xfId="0"/>
    <xf numFmtId="0" fontId="2" fillId="0" borderId="0" xfId="0" applyFont="1"/>
    <xf numFmtId="0" fontId="2" fillId="0" borderId="8" xfId="0" applyFont="1" applyBorder="1"/>
    <xf numFmtId="0" fontId="2" fillId="0" borderId="15" xfId="0" applyFont="1" applyBorder="1"/>
    <xf numFmtId="0" fontId="0" fillId="0" borderId="15" xfId="0" applyFont="1" applyBorder="1"/>
    <xf numFmtId="0" fontId="0" fillId="0" borderId="32" xfId="0" applyBorder="1"/>
    <xf numFmtId="0" fontId="0" fillId="0" borderId="20" xfId="0" applyBorder="1"/>
    <xf numFmtId="8" fontId="2" fillId="0" borderId="33" xfId="0" applyNumberFormat="1" applyFont="1" applyBorder="1"/>
    <xf numFmtId="8" fontId="2" fillId="0" borderId="18" xfId="0" applyNumberFormat="1" applyFont="1" applyBorder="1"/>
    <xf numFmtId="0" fontId="2" fillId="0" borderId="30" xfId="0" applyFont="1" applyFill="1" applyBorder="1" applyAlignment="1" applyProtection="1">
      <alignment horizontal="right" indent="1"/>
    </xf>
    <xf numFmtId="0" fontId="2" fillId="0" borderId="14" xfId="0" applyFont="1" applyFill="1" applyBorder="1" applyAlignment="1" applyProtection="1">
      <alignment horizontal="right" indent="1"/>
    </xf>
    <xf numFmtId="8" fontId="0" fillId="0" borderId="5" xfId="0" applyNumberFormat="1" applyFill="1" applyBorder="1" applyAlignment="1" applyProtection="1">
      <alignment horizontal="right"/>
    </xf>
    <xf numFmtId="8" fontId="0" fillId="0" borderId="21" xfId="0" applyNumberFormat="1" applyFill="1" applyBorder="1" applyAlignment="1" applyProtection="1">
      <alignment horizontal="right"/>
    </xf>
    <xf numFmtId="0" fontId="0" fillId="0" borderId="4" xfId="0" applyFont="1" applyFill="1" applyBorder="1" applyAlignment="1" applyProtection="1">
      <alignment horizontal="right"/>
    </xf>
    <xf numFmtId="0" fontId="0" fillId="0" borderId="16" xfId="0" applyFont="1" applyFill="1" applyBorder="1" applyAlignment="1" applyProtection="1">
      <alignment horizontal="right"/>
    </xf>
    <xf numFmtId="8" fontId="0" fillId="2" borderId="6" xfId="0" applyNumberFormat="1" applyFill="1" applyBorder="1" applyAlignment="1" applyProtection="1">
      <protection locked="0"/>
    </xf>
    <xf numFmtId="8" fontId="0" fillId="2" borderId="19" xfId="0" applyNumberFormat="1" applyFill="1" applyBorder="1" applyAlignment="1" applyProtection="1">
      <protection locked="0"/>
    </xf>
    <xf numFmtId="165" fontId="0" fillId="2" borderId="4" xfId="1" applyNumberFormat="1" applyFont="1" applyFill="1" applyBorder="1" applyProtection="1">
      <protection locked="0"/>
    </xf>
    <xf numFmtId="164" fontId="0" fillId="0" borderId="16" xfId="0" applyNumberFormat="1" applyFill="1" applyBorder="1" applyProtection="1"/>
    <xf numFmtId="164" fontId="0" fillId="0" borderId="19" xfId="0" applyNumberFormat="1" applyFill="1" applyBorder="1" applyProtection="1"/>
    <xf numFmtId="0" fontId="0" fillId="2" borderId="20" xfId="0" applyFill="1" applyBorder="1" applyProtection="1">
      <protection locked="0"/>
    </xf>
    <xf numFmtId="164" fontId="0" fillId="2" borderId="5" xfId="0" applyNumberFormat="1" applyFill="1" applyBorder="1" applyProtection="1">
      <protection locked="0"/>
    </xf>
    <xf numFmtId="165" fontId="0" fillId="2" borderId="5" xfId="1" applyNumberFormat="1" applyFont="1" applyFill="1" applyBorder="1" applyProtection="1">
      <protection locked="0"/>
    </xf>
    <xf numFmtId="164" fontId="0" fillId="0" borderId="21" xfId="0" applyNumberFormat="1" applyFill="1" applyBorder="1"/>
    <xf numFmtId="0" fontId="0" fillId="0" borderId="34" xfId="0" applyFill="1" applyBorder="1" applyProtection="1"/>
    <xf numFmtId="164" fontId="0" fillId="0" borderId="35" xfId="0" applyNumberFormat="1" applyFill="1" applyBorder="1" applyProtection="1"/>
    <xf numFmtId="164" fontId="0" fillId="0" borderId="36" xfId="0" applyNumberFormat="1" applyFill="1" applyBorder="1" applyProtection="1"/>
    <xf numFmtId="165" fontId="0" fillId="5" borderId="35" xfId="1" applyNumberFormat="1" applyFont="1" applyFill="1" applyBorder="1" applyProtection="1"/>
    <xf numFmtId="0" fontId="2" fillId="0" borderId="16" xfId="0" applyNumberFormat="1" applyFont="1" applyFill="1" applyBorder="1" applyAlignment="1">
      <alignment horizontal="right"/>
    </xf>
    <xf numFmtId="165" fontId="0" fillId="2" borderId="4" xfId="0" applyNumberFormat="1" applyFill="1" applyBorder="1" applyProtection="1">
      <protection locked="0"/>
    </xf>
    <xf numFmtId="165" fontId="2" fillId="5" borderId="5" xfId="0" applyNumberFormat="1" applyFont="1" applyFill="1" applyBorder="1"/>
    <xf numFmtId="0" fontId="2" fillId="2" borderId="40" xfId="0" applyFont="1" applyFill="1" applyBorder="1" applyProtection="1">
      <protection locked="0"/>
    </xf>
    <xf numFmtId="0" fontId="2" fillId="0" borderId="40" xfId="0" applyFont="1" applyFill="1" applyBorder="1" applyProtection="1">
      <protection locked="0"/>
    </xf>
    <xf numFmtId="0" fontId="2" fillId="0" borderId="41" xfId="0" applyFont="1" applyFill="1" applyBorder="1" applyProtection="1">
      <protection locked="0"/>
    </xf>
    <xf numFmtId="0" fontId="0" fillId="0" borderId="0" xfId="0"/>
    <xf numFmtId="0" fontId="2" fillId="0" borderId="0" xfId="0" applyFont="1"/>
    <xf numFmtId="165" fontId="0" fillId="6" borderId="35" xfId="1" applyNumberFormat="1" applyFont="1" applyFill="1" applyBorder="1" applyProtection="1"/>
    <xf numFmtId="0" fontId="0" fillId="0" borderId="0" xfId="0"/>
    <xf numFmtId="0" fontId="2" fillId="0" borderId="0" xfId="0" applyFont="1"/>
    <xf numFmtId="0" fontId="0" fillId="0" borderId="0" xfId="0" applyAlignment="1">
      <alignment vertical="top" wrapText="1"/>
    </xf>
    <xf numFmtId="0" fontId="0" fillId="0" borderId="0" xfId="0" applyAlignment="1">
      <alignment wrapText="1"/>
    </xf>
    <xf numFmtId="0" fontId="6" fillId="0" borderId="0" xfId="0" applyFont="1" applyAlignment="1">
      <alignment vertical="center"/>
    </xf>
    <xf numFmtId="0" fontId="5" fillId="0" borderId="0" xfId="0" applyFont="1" applyAlignment="1">
      <alignment horizontal="left" vertical="center"/>
    </xf>
    <xf numFmtId="0" fontId="2" fillId="0" borderId="8" xfId="0" applyFont="1" applyFill="1" applyBorder="1"/>
    <xf numFmtId="0" fontId="2" fillId="0" borderId="7" xfId="0" applyFont="1" applyFill="1" applyBorder="1"/>
    <xf numFmtId="0" fontId="0" fillId="0" borderId="8" xfId="0" applyBorder="1"/>
    <xf numFmtId="0" fontId="0" fillId="0" borderId="7" xfId="0" applyBorder="1"/>
    <xf numFmtId="0" fontId="2" fillId="0" borderId="27" xfId="0" applyFont="1" applyBorder="1"/>
    <xf numFmtId="0" fontId="2" fillId="0" borderId="28" xfId="0" applyFont="1" applyBorder="1"/>
    <xf numFmtId="0" fontId="0" fillId="6" borderId="8" xfId="0" applyFill="1" applyBorder="1"/>
    <xf numFmtId="0" fontId="0" fillId="6" borderId="7" xfId="0" applyFill="1" applyBorder="1"/>
    <xf numFmtId="0" fontId="2" fillId="0" borderId="8" xfId="0" applyFont="1" applyBorder="1"/>
    <xf numFmtId="0" fontId="2" fillId="0" borderId="2" xfId="0" applyFont="1" applyBorder="1"/>
    <xf numFmtId="0" fontId="2" fillId="0" borderId="7" xfId="0" applyFont="1" applyBorder="1"/>
    <xf numFmtId="0" fontId="0" fillId="0" borderId="8" xfId="0" applyFill="1" applyBorder="1" applyProtection="1"/>
    <xf numFmtId="0" fontId="0" fillId="0" borderId="2" xfId="0" applyFill="1" applyBorder="1" applyProtection="1"/>
    <xf numFmtId="0" fontId="0" fillId="0" borderId="7" xfId="0" applyFill="1" applyBorder="1" applyProtection="1"/>
    <xf numFmtId="0" fontId="4" fillId="3" borderId="22" xfId="0" applyFont="1" applyFill="1" applyBorder="1"/>
    <xf numFmtId="0" fontId="4" fillId="3" borderId="23" xfId="0" applyFont="1" applyFill="1" applyBorder="1"/>
    <xf numFmtId="0" fontId="4" fillId="3" borderId="24" xfId="0" applyFont="1" applyFill="1" applyBorder="1"/>
    <xf numFmtId="0" fontId="0" fillId="0" borderId="26" xfId="0" applyBorder="1" applyAlignment="1">
      <alignment vertical="top"/>
    </xf>
    <xf numFmtId="0" fontId="0" fillId="0" borderId="11" xfId="0" applyBorder="1" applyAlignment="1">
      <alignment vertical="top"/>
    </xf>
    <xf numFmtId="0" fontId="0" fillId="2" borderId="3" xfId="0" applyFill="1" applyBorder="1" applyAlignment="1" applyProtection="1">
      <alignment vertical="top"/>
      <protection locked="0"/>
    </xf>
    <xf numFmtId="0" fontId="0" fillId="2" borderId="25" xfId="0" applyFill="1" applyBorder="1" applyAlignment="1" applyProtection="1">
      <alignment vertical="top"/>
      <protection locked="0"/>
    </xf>
    <xf numFmtId="0" fontId="0" fillId="2" borderId="1" xfId="0" applyFill="1" applyBorder="1" applyAlignment="1" applyProtection="1">
      <alignment vertical="top"/>
      <protection locked="0"/>
    </xf>
    <xf numFmtId="0" fontId="0" fillId="2" borderId="12" xfId="0" applyFill="1" applyBorder="1" applyAlignment="1" applyProtection="1">
      <alignment vertical="top"/>
      <protection locked="0"/>
    </xf>
    <xf numFmtId="0" fontId="0" fillId="0" borderId="8" xfId="0" applyFill="1" applyBorder="1"/>
    <xf numFmtId="0" fontId="0" fillId="0" borderId="7" xfId="0" applyFill="1" applyBorder="1"/>
    <xf numFmtId="0" fontId="0" fillId="0" borderId="42" xfId="0" applyBorder="1"/>
    <xf numFmtId="0" fontId="2" fillId="0" borderId="37" xfId="0" applyFont="1" applyBorder="1"/>
    <xf numFmtId="0" fontId="2" fillId="0" borderId="38" xfId="0" applyFont="1" applyBorder="1"/>
    <xf numFmtId="0" fontId="2" fillId="0" borderId="39" xfId="0" applyFont="1" applyBorder="1"/>
    <xf numFmtId="0" fontId="0" fillId="4" borderId="30" xfId="0" applyFill="1" applyBorder="1" applyAlignment="1" applyProtection="1">
      <alignment vertical="top" wrapText="1"/>
      <protection locked="0"/>
    </xf>
    <xf numFmtId="0" fontId="0" fillId="4" borderId="31" xfId="0" applyFill="1" applyBorder="1" applyAlignment="1" applyProtection="1">
      <alignment vertical="top" wrapText="1"/>
      <protection locked="0"/>
    </xf>
    <xf numFmtId="0" fontId="0" fillId="4" borderId="6" xfId="0" applyFill="1" applyBorder="1" applyAlignment="1" applyProtection="1">
      <alignment vertical="top" wrapText="1"/>
      <protection locked="0"/>
    </xf>
    <xf numFmtId="0" fontId="2" fillId="2" borderId="1" xfId="0" applyFont="1" applyFill="1" applyBorder="1" applyProtection="1">
      <protection locked="0"/>
    </xf>
    <xf numFmtId="0" fontId="2" fillId="2" borderId="12" xfId="0" applyFont="1" applyFill="1" applyBorder="1" applyProtection="1">
      <protection locked="0"/>
    </xf>
    <xf numFmtId="0" fontId="0" fillId="0" borderId="9" xfId="0" applyBorder="1" applyAlignment="1">
      <alignment vertical="top"/>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12" xfId="0" applyFill="1" applyBorder="1" applyAlignment="1" applyProtection="1">
      <alignment vertical="top" wrapText="1"/>
      <protection locked="0"/>
    </xf>
  </cellXfs>
  <cellStyles count="2">
    <cellStyle name="Normal" xfId="0" builtinId="0"/>
    <cellStyle name="Percent" xfId="1" builtinId="5"/>
  </cellStyles>
  <dxfs count="0"/>
  <tableStyles count="0" defaultTableStyle="TableStyleMedium2" defaultPivotStyle="PivotStyleLight16"/>
  <colors>
    <mruColors>
      <color rgb="FF003300"/>
      <color rgb="FFFA4616"/>
      <color rgb="FF003087"/>
      <color rgb="FFD87C38"/>
      <color rgb="FF5B8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4</xdr:col>
      <xdr:colOff>504825</xdr:colOff>
      <xdr:row>10</xdr:row>
      <xdr:rowOff>159544</xdr:rowOff>
    </xdr:to>
    <xdr:pic>
      <xdr:nvPicPr>
        <xdr:cNvPr id="3" name="Picture 2">
          <a:extLst>
            <a:ext uri="{FF2B5EF4-FFF2-40B4-BE49-F238E27FC236}">
              <a16:creationId xmlns:a16="http://schemas.microsoft.com/office/drawing/2014/main" id="{63067097-9570-420F-BF54-9181AB0D30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905000"/>
          <a:ext cx="2333625" cy="350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504-FF3E-41C1-8574-3FF7BEB52D19}">
  <dimension ref="B1:L34"/>
  <sheetViews>
    <sheetView showGridLines="0" tabSelected="1" workbookViewId="0"/>
  </sheetViews>
  <sheetFormatPr defaultRowHeight="15" x14ac:dyDescent="0.25"/>
  <cols>
    <col min="1" max="1" width="5.7109375" customWidth="1"/>
  </cols>
  <sheetData>
    <row r="1" spans="2:8" x14ac:dyDescent="0.25">
      <c r="B1" s="78"/>
      <c r="C1" s="78"/>
      <c r="D1" s="78"/>
      <c r="E1" s="78"/>
      <c r="F1" s="78"/>
      <c r="G1" s="78"/>
      <c r="H1" s="78"/>
    </row>
    <row r="2" spans="2:8" ht="15" customHeight="1" x14ac:dyDescent="0.25">
      <c r="B2" s="82" t="s">
        <v>18</v>
      </c>
      <c r="C2" s="82"/>
      <c r="D2" s="82"/>
      <c r="E2" s="82"/>
      <c r="F2" s="82"/>
      <c r="G2" s="82"/>
      <c r="H2" s="82"/>
    </row>
    <row r="3" spans="2:8" ht="15" customHeight="1" x14ac:dyDescent="0.25">
      <c r="B3" s="82"/>
      <c r="C3" s="82"/>
      <c r="D3" s="82"/>
      <c r="E3" s="82"/>
      <c r="F3" s="82"/>
      <c r="G3" s="82"/>
      <c r="H3" s="82"/>
    </row>
    <row r="4" spans="2:8" x14ac:dyDescent="0.25">
      <c r="B4" s="83">
        <v>2020</v>
      </c>
      <c r="C4" s="83"/>
      <c r="D4" s="83"/>
      <c r="E4" s="83"/>
      <c r="F4" s="83"/>
      <c r="G4" s="83"/>
      <c r="H4" s="83"/>
    </row>
    <row r="5" spans="2:8" s="29" customFormat="1" x14ac:dyDescent="0.25">
      <c r="B5" s="83"/>
      <c r="C5" s="83"/>
      <c r="D5" s="83"/>
      <c r="E5" s="83"/>
      <c r="F5" s="83"/>
      <c r="G5" s="83"/>
      <c r="H5" s="83"/>
    </row>
    <row r="6" spans="2:8" s="29" customFormat="1" x14ac:dyDescent="0.25">
      <c r="B6" s="78"/>
      <c r="C6" s="78"/>
      <c r="D6" s="78"/>
      <c r="E6" s="78"/>
      <c r="F6" s="78"/>
      <c r="G6" s="78"/>
      <c r="H6" s="78"/>
    </row>
    <row r="7" spans="2:8" x14ac:dyDescent="0.25">
      <c r="B7" s="78" t="s">
        <v>23</v>
      </c>
      <c r="C7" s="78"/>
      <c r="D7" s="78"/>
      <c r="E7" s="78"/>
      <c r="F7" s="78"/>
      <c r="G7" s="78"/>
      <c r="H7" s="78"/>
    </row>
    <row r="8" spans="2:8" x14ac:dyDescent="0.25">
      <c r="B8" s="78" t="s">
        <v>19</v>
      </c>
      <c r="C8" s="78"/>
      <c r="D8" s="78"/>
      <c r="E8" s="78"/>
      <c r="F8" s="78"/>
      <c r="G8" s="78"/>
      <c r="H8" s="78"/>
    </row>
    <row r="9" spans="2:8" x14ac:dyDescent="0.25">
      <c r="B9" s="78"/>
      <c r="C9" s="78"/>
      <c r="D9" s="78"/>
      <c r="E9" s="78"/>
      <c r="F9" s="78"/>
      <c r="G9" s="78"/>
      <c r="H9" s="78"/>
    </row>
    <row r="10" spans="2:8" x14ac:dyDescent="0.25">
      <c r="B10" s="78"/>
      <c r="C10" s="78"/>
      <c r="D10" s="78"/>
      <c r="E10" s="78"/>
      <c r="F10" s="78"/>
      <c r="G10" s="78"/>
      <c r="H10" s="78"/>
    </row>
    <row r="11" spans="2:8" x14ac:dyDescent="0.25">
      <c r="B11" s="78"/>
      <c r="C11" s="78"/>
      <c r="D11" s="78"/>
      <c r="E11" s="78"/>
      <c r="F11" s="78"/>
      <c r="G11" s="78"/>
      <c r="H11" s="78"/>
    </row>
    <row r="12" spans="2:8" x14ac:dyDescent="0.25">
      <c r="B12" s="78"/>
      <c r="C12" s="78"/>
      <c r="D12" s="78"/>
      <c r="E12" s="78"/>
      <c r="F12" s="78"/>
      <c r="G12" s="78"/>
      <c r="H12" s="78"/>
    </row>
    <row r="13" spans="2:8" x14ac:dyDescent="0.25">
      <c r="B13" s="78"/>
      <c r="C13" s="78"/>
      <c r="D13" s="78"/>
      <c r="E13" s="78"/>
      <c r="F13" s="78"/>
      <c r="G13" s="78"/>
      <c r="H13" s="78"/>
    </row>
    <row r="14" spans="2:8" x14ac:dyDescent="0.25">
      <c r="B14" s="79" t="s">
        <v>20</v>
      </c>
      <c r="C14" s="79"/>
      <c r="D14" s="79"/>
      <c r="E14" s="79"/>
      <c r="F14" s="79"/>
      <c r="G14" s="79"/>
      <c r="H14" s="79"/>
    </row>
    <row r="15" spans="2:8" x14ac:dyDescent="0.25">
      <c r="B15" s="80" t="s">
        <v>21</v>
      </c>
      <c r="C15" s="80"/>
      <c r="D15" s="80"/>
      <c r="E15" s="80"/>
      <c r="F15" s="80"/>
      <c r="G15" s="80"/>
      <c r="H15" s="80"/>
    </row>
    <row r="16" spans="2:8" x14ac:dyDescent="0.25">
      <c r="B16" s="80"/>
      <c r="C16" s="80"/>
      <c r="D16" s="80"/>
      <c r="E16" s="80"/>
      <c r="F16" s="80"/>
      <c r="G16" s="80"/>
      <c r="H16" s="80"/>
    </row>
    <row r="17" spans="2:12" x14ac:dyDescent="0.25">
      <c r="B17" s="80"/>
      <c r="C17" s="80"/>
      <c r="D17" s="80"/>
      <c r="E17" s="80"/>
      <c r="F17" s="80"/>
      <c r="G17" s="80"/>
      <c r="H17" s="80"/>
    </row>
    <row r="18" spans="2:12" x14ac:dyDescent="0.25">
      <c r="B18" s="80"/>
      <c r="C18" s="80"/>
      <c r="D18" s="80"/>
      <c r="E18" s="80"/>
      <c r="F18" s="80"/>
      <c r="G18" s="80"/>
      <c r="H18" s="80"/>
    </row>
    <row r="19" spans="2:12" x14ac:dyDescent="0.25">
      <c r="B19" s="80"/>
      <c r="C19" s="80"/>
      <c r="D19" s="80"/>
      <c r="E19" s="80"/>
      <c r="F19" s="80"/>
      <c r="G19" s="80"/>
      <c r="H19" s="80"/>
    </row>
    <row r="21" spans="2:12" x14ac:dyDescent="0.25">
      <c r="B21" s="81" t="s">
        <v>22</v>
      </c>
      <c r="C21" s="81"/>
      <c r="D21" s="81"/>
      <c r="E21" s="81"/>
      <c r="F21" s="81"/>
      <c r="G21" s="81"/>
      <c r="H21" s="81"/>
    </row>
    <row r="22" spans="2:12" x14ac:dyDescent="0.25">
      <c r="B22" s="81"/>
      <c r="C22" s="81"/>
      <c r="D22" s="81"/>
      <c r="E22" s="81"/>
      <c r="F22" s="81"/>
      <c r="G22" s="81"/>
      <c r="H22" s="81"/>
    </row>
    <row r="24" spans="2:12" x14ac:dyDescent="0.25">
      <c r="B24" s="76" t="s">
        <v>44</v>
      </c>
      <c r="C24" s="75"/>
      <c r="D24" s="75"/>
      <c r="E24" s="75"/>
      <c r="F24" s="75"/>
      <c r="G24" s="75"/>
      <c r="H24" s="75"/>
      <c r="I24" s="75"/>
      <c r="J24" s="75"/>
      <c r="K24" s="75"/>
      <c r="L24" s="75"/>
    </row>
    <row r="25" spans="2:12" x14ac:dyDescent="0.25">
      <c r="B25" s="81" t="s">
        <v>45</v>
      </c>
      <c r="C25" s="81"/>
      <c r="D25" s="81"/>
      <c r="E25" s="81"/>
      <c r="F25" s="81"/>
      <c r="G25" s="81"/>
      <c r="H25" s="81"/>
      <c r="I25" s="81"/>
      <c r="J25" s="81"/>
      <c r="K25" s="81"/>
      <c r="L25" s="81"/>
    </row>
    <row r="26" spans="2:12" ht="30" customHeight="1" x14ac:dyDescent="0.25">
      <c r="B26" s="81" t="s">
        <v>46</v>
      </c>
      <c r="C26" s="81"/>
      <c r="D26" s="81"/>
      <c r="E26" s="81"/>
      <c r="F26" s="81"/>
      <c r="G26" s="81"/>
      <c r="H26" s="81"/>
      <c r="I26" s="81"/>
      <c r="J26" s="81"/>
      <c r="K26" s="81"/>
      <c r="L26" s="81"/>
    </row>
    <row r="27" spans="2:12" x14ac:dyDescent="0.25">
      <c r="B27" s="81" t="s">
        <v>47</v>
      </c>
      <c r="C27" s="81"/>
      <c r="D27" s="81"/>
      <c r="E27" s="81"/>
      <c r="F27" s="81"/>
      <c r="G27" s="81"/>
      <c r="H27" s="81"/>
      <c r="I27" s="81"/>
      <c r="J27" s="81"/>
      <c r="K27" s="81"/>
      <c r="L27" s="81"/>
    </row>
    <row r="28" spans="2:12" x14ac:dyDescent="0.25">
      <c r="B28" s="81" t="s">
        <v>48</v>
      </c>
      <c r="C28" s="81"/>
      <c r="D28" s="81"/>
      <c r="E28" s="81"/>
      <c r="F28" s="81"/>
      <c r="G28" s="81"/>
      <c r="H28" s="81"/>
      <c r="I28" s="81"/>
      <c r="J28" s="81"/>
      <c r="K28" s="81"/>
      <c r="L28" s="81"/>
    </row>
    <row r="29" spans="2:12" x14ac:dyDescent="0.25">
      <c r="B29" s="81" t="s">
        <v>49</v>
      </c>
      <c r="C29" s="81"/>
      <c r="D29" s="81"/>
      <c r="E29" s="81"/>
      <c r="F29" s="81"/>
      <c r="G29" s="81"/>
      <c r="H29" s="81"/>
      <c r="I29" s="81"/>
      <c r="J29" s="81"/>
      <c r="K29" s="81"/>
      <c r="L29" s="81"/>
    </row>
    <row r="30" spans="2:12" ht="30" customHeight="1" x14ac:dyDescent="0.25">
      <c r="B30" s="81" t="s">
        <v>50</v>
      </c>
      <c r="C30" s="81"/>
      <c r="D30" s="81"/>
      <c r="E30" s="81"/>
      <c r="F30" s="81"/>
      <c r="G30" s="81"/>
      <c r="H30" s="81"/>
      <c r="I30" s="81"/>
      <c r="J30" s="81"/>
      <c r="K30" s="81"/>
      <c r="L30" s="81"/>
    </row>
    <row r="31" spans="2:12" ht="30" customHeight="1" x14ac:dyDescent="0.25">
      <c r="B31" s="81" t="s">
        <v>51</v>
      </c>
      <c r="C31" s="81"/>
      <c r="D31" s="81"/>
      <c r="E31" s="81"/>
      <c r="F31" s="81"/>
      <c r="G31" s="81"/>
      <c r="H31" s="81"/>
      <c r="I31" s="81"/>
      <c r="J31" s="81"/>
      <c r="K31" s="81"/>
      <c r="L31" s="81"/>
    </row>
    <row r="32" spans="2:12" ht="30" customHeight="1" x14ac:dyDescent="0.25">
      <c r="B32" s="81" t="s">
        <v>52</v>
      </c>
      <c r="C32" s="81"/>
      <c r="D32" s="81"/>
      <c r="E32" s="81"/>
      <c r="F32" s="81"/>
      <c r="G32" s="81"/>
      <c r="H32" s="81"/>
      <c r="I32" s="81"/>
      <c r="J32" s="81"/>
      <c r="K32" s="81"/>
      <c r="L32" s="81"/>
    </row>
    <row r="33" spans="2:12" x14ac:dyDescent="0.25">
      <c r="B33" s="81" t="s">
        <v>53</v>
      </c>
      <c r="C33" s="81"/>
      <c r="D33" s="81"/>
      <c r="E33" s="81"/>
      <c r="F33" s="81"/>
      <c r="G33" s="81"/>
      <c r="H33" s="81"/>
      <c r="I33" s="81"/>
      <c r="J33" s="81"/>
      <c r="K33" s="81"/>
      <c r="L33" s="81"/>
    </row>
    <row r="34" spans="2:12" x14ac:dyDescent="0.25">
      <c r="B34" s="81" t="s">
        <v>54</v>
      </c>
      <c r="C34" s="81"/>
      <c r="D34" s="81"/>
      <c r="E34" s="81"/>
      <c r="F34" s="81"/>
      <c r="G34" s="81"/>
      <c r="H34" s="81"/>
      <c r="I34" s="81"/>
      <c r="J34" s="81"/>
      <c r="K34" s="81"/>
      <c r="L34" s="81"/>
    </row>
  </sheetData>
  <sheetProtection algorithmName="SHA-512" hashValue="AEKZhxl/XbZagnuEvovRGr1ppJ5+PR3J515tQevREQjH7KRbfYKH6OS/E5y4NXKsEl62/8yA6wQtEreqgzhWaw==" saltValue="Ao6V/YnzXWCEulMIkNUOqg==" spinCount="100000" sheet="1" objects="1" scenarios="1"/>
  <mergeCells count="21">
    <mergeCell ref="B30:L30"/>
    <mergeCell ref="B31:L31"/>
    <mergeCell ref="B32:L32"/>
    <mergeCell ref="B33:L33"/>
    <mergeCell ref="B34:L34"/>
    <mergeCell ref="B25:L25"/>
    <mergeCell ref="B26:L26"/>
    <mergeCell ref="B27:L27"/>
    <mergeCell ref="B28:L28"/>
    <mergeCell ref="B29:L29"/>
    <mergeCell ref="B1:H1"/>
    <mergeCell ref="B2:H3"/>
    <mergeCell ref="B4:H5"/>
    <mergeCell ref="B7:H7"/>
    <mergeCell ref="B8:H8"/>
    <mergeCell ref="B6:H6"/>
    <mergeCell ref="B9:H12"/>
    <mergeCell ref="B13:H13"/>
    <mergeCell ref="B14:H14"/>
    <mergeCell ref="B15:H19"/>
    <mergeCell ref="B21:H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9796-9CA1-4F9E-89EE-6497318CDC85}">
  <sheetPr>
    <tabColor rgb="FF003087"/>
  </sheetPr>
  <dimension ref="B1:G115"/>
  <sheetViews>
    <sheetView showGridLines="0" zoomScaleNormal="100" workbookViewId="0"/>
  </sheetViews>
  <sheetFormatPr defaultRowHeight="15" x14ac:dyDescent="0.25"/>
  <cols>
    <col min="1" max="1" width="5.7109375" customWidth="1"/>
    <col min="2" max="2" width="32.7109375" customWidth="1"/>
    <col min="3" max="4" width="16.7109375" customWidth="1"/>
    <col min="5" max="5" width="18.7109375" customWidth="1"/>
    <col min="6" max="6" width="5.7109375" customWidth="1"/>
    <col min="7" max="7" width="55.7109375" customWidth="1"/>
  </cols>
  <sheetData>
    <row r="1" spans="2:7" s="8" customFormat="1" ht="15.75" thickBot="1" x14ac:dyDescent="0.3"/>
    <row r="2" spans="2:7" s="8" customFormat="1" ht="15.75" thickBot="1" x14ac:dyDescent="0.3">
      <c r="B2" s="98" t="s">
        <v>24</v>
      </c>
      <c r="C2" s="99"/>
      <c r="D2" s="99"/>
      <c r="E2" s="100"/>
      <c r="F2" s="41"/>
      <c r="G2" s="42" t="s">
        <v>17</v>
      </c>
    </row>
    <row r="3" spans="2:7" s="8" customFormat="1" x14ac:dyDescent="0.25">
      <c r="B3" s="43" t="s">
        <v>11</v>
      </c>
      <c r="C3" s="72"/>
      <c r="D3" s="73"/>
      <c r="E3" s="74"/>
      <c r="F3" s="41"/>
      <c r="G3" s="113"/>
    </row>
    <row r="4" spans="2:7" s="8" customFormat="1" x14ac:dyDescent="0.25">
      <c r="B4" s="101" t="s">
        <v>7</v>
      </c>
      <c r="C4" s="103"/>
      <c r="D4" s="103"/>
      <c r="E4" s="104"/>
      <c r="F4" s="41"/>
      <c r="G4" s="114"/>
    </row>
    <row r="5" spans="2:7" s="8" customFormat="1" x14ac:dyDescent="0.25">
      <c r="B5" s="102"/>
      <c r="C5" s="105"/>
      <c r="D5" s="105"/>
      <c r="E5" s="106"/>
      <c r="F5" s="41"/>
      <c r="G5" s="114"/>
    </row>
    <row r="6" spans="2:7" s="8" customFormat="1" x14ac:dyDescent="0.25">
      <c r="B6" s="44" t="s">
        <v>3</v>
      </c>
      <c r="C6" s="5" t="s">
        <v>1</v>
      </c>
      <c r="D6" s="5" t="s">
        <v>38</v>
      </c>
      <c r="E6" s="15" t="s">
        <v>2</v>
      </c>
      <c r="F6" s="41"/>
      <c r="G6" s="114"/>
    </row>
    <row r="7" spans="2:7" s="8" customFormat="1" x14ac:dyDescent="0.25">
      <c r="B7" s="39"/>
      <c r="C7" s="32"/>
      <c r="D7" s="58"/>
      <c r="E7" s="23">
        <f>IF(ISBLANK(D7),0,C7/D7)</f>
        <v>0</v>
      </c>
      <c r="F7" s="41"/>
      <c r="G7" s="114"/>
    </row>
    <row r="8" spans="2:7" s="8" customFormat="1" x14ac:dyDescent="0.25">
      <c r="B8" s="39"/>
      <c r="C8" s="32"/>
      <c r="D8" s="58"/>
      <c r="E8" s="23">
        <f t="shared" ref="E8:E14" si="0">IF(ISBLANK(D8),0,C8/D8)</f>
        <v>0</v>
      </c>
      <c r="F8" s="41"/>
      <c r="G8" s="114"/>
    </row>
    <row r="9" spans="2:7" s="8" customFormat="1" x14ac:dyDescent="0.25">
      <c r="B9" s="39"/>
      <c r="C9" s="32"/>
      <c r="D9" s="58"/>
      <c r="E9" s="23">
        <f t="shared" si="0"/>
        <v>0</v>
      </c>
      <c r="F9" s="41"/>
      <c r="G9" s="114"/>
    </row>
    <row r="10" spans="2:7" s="8" customFormat="1" x14ac:dyDescent="0.25">
      <c r="B10" s="39"/>
      <c r="C10" s="32"/>
      <c r="D10" s="58"/>
      <c r="E10" s="23">
        <f t="shared" si="0"/>
        <v>0</v>
      </c>
      <c r="F10" s="41"/>
      <c r="G10" s="114"/>
    </row>
    <row r="11" spans="2:7" s="8" customFormat="1" x14ac:dyDescent="0.25">
      <c r="B11" s="39"/>
      <c r="C11" s="32"/>
      <c r="D11" s="58"/>
      <c r="E11" s="23">
        <f t="shared" si="0"/>
        <v>0</v>
      </c>
      <c r="F11" s="41"/>
      <c r="G11" s="114"/>
    </row>
    <row r="12" spans="2:7" s="8" customFormat="1" x14ac:dyDescent="0.25">
      <c r="B12" s="39"/>
      <c r="C12" s="32"/>
      <c r="D12" s="58"/>
      <c r="E12" s="23">
        <f t="shared" si="0"/>
        <v>0</v>
      </c>
      <c r="F12" s="41"/>
      <c r="G12" s="114"/>
    </row>
    <row r="13" spans="2:7" s="8" customFormat="1" x14ac:dyDescent="0.25">
      <c r="B13" s="39"/>
      <c r="C13" s="32"/>
      <c r="D13" s="58"/>
      <c r="E13" s="23">
        <f t="shared" si="0"/>
        <v>0</v>
      </c>
      <c r="F13" s="41"/>
      <c r="G13" s="114"/>
    </row>
    <row r="14" spans="2:7" s="8" customFormat="1" ht="15.75" thickBot="1" x14ac:dyDescent="0.3">
      <c r="B14" s="61"/>
      <c r="C14" s="62"/>
      <c r="D14" s="63"/>
      <c r="E14" s="64">
        <f t="shared" si="0"/>
        <v>0</v>
      </c>
      <c r="F14" s="41"/>
      <c r="G14" s="114"/>
    </row>
    <row r="15" spans="2:7" s="41" customFormat="1" ht="15.75" thickBot="1" x14ac:dyDescent="0.3">
      <c r="B15" s="65" t="s">
        <v>40</v>
      </c>
      <c r="C15" s="66">
        <f>SUM(C7:C14)</f>
        <v>0</v>
      </c>
      <c r="D15" s="77"/>
      <c r="E15" s="67">
        <f>SUM(E7:E14)</f>
        <v>0</v>
      </c>
      <c r="G15" s="114"/>
    </row>
    <row r="16" spans="2:7" s="8" customFormat="1" x14ac:dyDescent="0.25">
      <c r="B16" s="110" t="s">
        <v>34</v>
      </c>
      <c r="C16" s="111"/>
      <c r="D16" s="112"/>
      <c r="E16" s="19" t="s">
        <v>41</v>
      </c>
      <c r="F16" s="41"/>
      <c r="G16" s="114"/>
    </row>
    <row r="17" spans="2:7" s="8" customFormat="1" x14ac:dyDescent="0.25">
      <c r="B17" s="95" t="s">
        <v>35</v>
      </c>
      <c r="C17" s="96"/>
      <c r="D17" s="97"/>
      <c r="E17" s="59">
        <f>IF(ISBLANK(C$3),0,IF(ISERROR(VLOOKUP(C$3,ICT1_Allocation,4,0)),0,VLOOKUP(C$3,ICT1_Allocation,4,0)))</f>
        <v>0</v>
      </c>
      <c r="F17" s="41"/>
      <c r="G17" s="114"/>
    </row>
    <row r="18" spans="2:7" s="8" customFormat="1" x14ac:dyDescent="0.25">
      <c r="B18" s="95" t="s">
        <v>36</v>
      </c>
      <c r="C18" s="96"/>
      <c r="D18" s="97"/>
      <c r="E18" s="60">
        <f>IF(ISBLANK(C$3),0,IF(ISERROR(VLOOKUP(C$3,ICT2_Allocation,4,0)),0,VLOOKUP(C$3,ICT2_Allocation,4,0)))</f>
        <v>0</v>
      </c>
      <c r="F18" s="41"/>
      <c r="G18" s="114"/>
    </row>
    <row r="19" spans="2:7" s="8" customFormat="1" x14ac:dyDescent="0.25">
      <c r="B19" s="95" t="s">
        <v>37</v>
      </c>
      <c r="C19" s="96"/>
      <c r="D19" s="97"/>
      <c r="E19" s="60">
        <f>IF(ISBLANK(C$3),0,IF(ISERROR(VLOOKUP(C$3,ICT3_Allocation,4,0)),0,VLOOKUP(C$3,ICT3_Allocation,4,0)))</f>
        <v>0</v>
      </c>
      <c r="F19" s="41"/>
      <c r="G19" s="114"/>
    </row>
    <row r="20" spans="2:7" s="8" customFormat="1" x14ac:dyDescent="0.25">
      <c r="B20" s="90"/>
      <c r="C20" s="91"/>
      <c r="D20" s="6" t="s">
        <v>12</v>
      </c>
      <c r="E20" s="69" t="s">
        <v>13</v>
      </c>
      <c r="F20" s="41"/>
      <c r="G20" s="114"/>
    </row>
    <row r="21" spans="2:7" s="8" customFormat="1" x14ac:dyDescent="0.25">
      <c r="B21" s="84" t="s">
        <v>42</v>
      </c>
      <c r="C21" s="85"/>
      <c r="D21" s="7" t="s">
        <v>14</v>
      </c>
      <c r="E21" s="25">
        <f>SUM(E7:E14)+SUM(E17:E19)</f>
        <v>0</v>
      </c>
      <c r="F21" s="41"/>
      <c r="G21" s="114"/>
    </row>
    <row r="22" spans="2:7" s="8" customFormat="1" x14ac:dyDescent="0.25">
      <c r="B22" s="86" t="s">
        <v>10</v>
      </c>
      <c r="C22" s="87"/>
      <c r="D22" s="37"/>
      <c r="E22" s="38"/>
      <c r="F22" s="41"/>
      <c r="G22" s="114"/>
    </row>
    <row r="23" spans="2:7" s="8" customFormat="1" ht="15.75" thickBot="1" x14ac:dyDescent="0.3">
      <c r="B23" s="88" t="s">
        <v>6</v>
      </c>
      <c r="C23" s="89"/>
      <c r="D23" s="40" t="str">
        <f>D21&amp;"/"&amp;D22</f>
        <v>$/</v>
      </c>
      <c r="E23" s="26" t="str">
        <f>IF(ISBLANK(E22),"n/a",E21/E22)</f>
        <v>n/a</v>
      </c>
      <c r="F23" s="41"/>
      <c r="G23" s="115"/>
    </row>
    <row r="24" spans="2:7" ht="15.75" thickBot="1" x14ac:dyDescent="0.3">
      <c r="B24" s="41"/>
      <c r="C24" s="41"/>
      <c r="D24" s="41"/>
      <c r="E24" s="41"/>
      <c r="F24" s="41"/>
      <c r="G24" s="41"/>
    </row>
    <row r="25" spans="2:7" s="2" customFormat="1" ht="15.75" thickBot="1" x14ac:dyDescent="0.3">
      <c r="B25" s="98" t="s">
        <v>25</v>
      </c>
      <c r="C25" s="99"/>
      <c r="D25" s="99"/>
      <c r="E25" s="100"/>
      <c r="F25" s="41"/>
      <c r="G25" s="42" t="s">
        <v>17</v>
      </c>
    </row>
    <row r="26" spans="2:7" x14ac:dyDescent="0.25">
      <c r="B26" s="43" t="s">
        <v>11</v>
      </c>
      <c r="C26" s="72"/>
      <c r="D26" s="73"/>
      <c r="E26" s="74"/>
      <c r="F26" s="41"/>
      <c r="G26" s="113"/>
    </row>
    <row r="27" spans="2:7" x14ac:dyDescent="0.25">
      <c r="B27" s="101" t="s">
        <v>7</v>
      </c>
      <c r="C27" s="103"/>
      <c r="D27" s="103"/>
      <c r="E27" s="104"/>
      <c r="F27" s="41"/>
      <c r="G27" s="114"/>
    </row>
    <row r="28" spans="2:7" s="1" customFormat="1" x14ac:dyDescent="0.25">
      <c r="B28" s="102"/>
      <c r="C28" s="105"/>
      <c r="D28" s="105"/>
      <c r="E28" s="106"/>
      <c r="F28" s="41"/>
      <c r="G28" s="114"/>
    </row>
    <row r="29" spans="2:7" x14ac:dyDescent="0.25">
      <c r="B29" s="44" t="s">
        <v>3</v>
      </c>
      <c r="C29" s="5" t="s">
        <v>1</v>
      </c>
      <c r="D29" s="5" t="s">
        <v>38</v>
      </c>
      <c r="E29" s="15" t="s">
        <v>2</v>
      </c>
      <c r="F29" s="42"/>
      <c r="G29" s="114"/>
    </row>
    <row r="30" spans="2:7" x14ac:dyDescent="0.25">
      <c r="B30" s="39"/>
      <c r="C30" s="32"/>
      <c r="D30" s="58"/>
      <c r="E30" s="23">
        <f t="shared" ref="E30:E37" si="1">IF(ISBLANK(D30),0,C30/D30)</f>
        <v>0</v>
      </c>
      <c r="F30" s="41"/>
      <c r="G30" s="114"/>
    </row>
    <row r="31" spans="2:7" s="8" customFormat="1" x14ac:dyDescent="0.25">
      <c r="B31" s="39"/>
      <c r="C31" s="32"/>
      <c r="D31" s="58"/>
      <c r="E31" s="23">
        <f t="shared" si="1"/>
        <v>0</v>
      </c>
      <c r="F31" s="41"/>
      <c r="G31" s="114"/>
    </row>
    <row r="32" spans="2:7" s="8" customFormat="1" x14ac:dyDescent="0.25">
      <c r="B32" s="39"/>
      <c r="C32" s="32"/>
      <c r="D32" s="58"/>
      <c r="E32" s="23">
        <f t="shared" si="1"/>
        <v>0</v>
      </c>
      <c r="F32" s="41"/>
      <c r="G32" s="114"/>
    </row>
    <row r="33" spans="2:7" s="8" customFormat="1" x14ac:dyDescent="0.25">
      <c r="B33" s="39"/>
      <c r="C33" s="32"/>
      <c r="D33" s="58"/>
      <c r="E33" s="23">
        <f t="shared" si="1"/>
        <v>0</v>
      </c>
      <c r="F33" s="41"/>
      <c r="G33" s="114"/>
    </row>
    <row r="34" spans="2:7" s="8" customFormat="1" x14ac:dyDescent="0.25">
      <c r="B34" s="39"/>
      <c r="C34" s="32"/>
      <c r="D34" s="58"/>
      <c r="E34" s="23">
        <f t="shared" si="1"/>
        <v>0</v>
      </c>
      <c r="F34" s="41"/>
      <c r="G34" s="114"/>
    </row>
    <row r="35" spans="2:7" s="8" customFormat="1" x14ac:dyDescent="0.25">
      <c r="B35" s="39"/>
      <c r="C35" s="32"/>
      <c r="D35" s="58"/>
      <c r="E35" s="23">
        <f t="shared" si="1"/>
        <v>0</v>
      </c>
      <c r="F35" s="41"/>
      <c r="G35" s="114"/>
    </row>
    <row r="36" spans="2:7" s="8" customFormat="1" x14ac:dyDescent="0.25">
      <c r="B36" s="39"/>
      <c r="C36" s="32"/>
      <c r="D36" s="58"/>
      <c r="E36" s="23">
        <f t="shared" si="1"/>
        <v>0</v>
      </c>
      <c r="F36" s="41"/>
      <c r="G36" s="114"/>
    </row>
    <row r="37" spans="2:7" ht="15.75" thickBot="1" x14ac:dyDescent="0.3">
      <c r="B37" s="39"/>
      <c r="C37" s="32"/>
      <c r="D37" s="58"/>
      <c r="E37" s="23">
        <f t="shared" si="1"/>
        <v>0</v>
      </c>
      <c r="F37" s="41"/>
      <c r="G37" s="114"/>
    </row>
    <row r="38" spans="2:7" s="41" customFormat="1" ht="15.75" thickBot="1" x14ac:dyDescent="0.3">
      <c r="B38" s="65" t="s">
        <v>40</v>
      </c>
      <c r="C38" s="66">
        <f>SUM(C30:C37)</f>
        <v>0</v>
      </c>
      <c r="D38" s="77"/>
      <c r="E38" s="67">
        <f>SUM(E30:E37)</f>
        <v>0</v>
      </c>
      <c r="G38" s="114"/>
    </row>
    <row r="39" spans="2:7" x14ac:dyDescent="0.25">
      <c r="B39" s="92" t="s">
        <v>34</v>
      </c>
      <c r="C39" s="93"/>
      <c r="D39" s="94"/>
      <c r="E39" s="19" t="s">
        <v>41</v>
      </c>
      <c r="F39" s="41"/>
      <c r="G39" s="114"/>
    </row>
    <row r="40" spans="2:7" x14ac:dyDescent="0.25">
      <c r="B40" s="95" t="s">
        <v>35</v>
      </c>
      <c r="C40" s="96"/>
      <c r="D40" s="97"/>
      <c r="E40" s="59">
        <f>IF(ISBLANK(C$26),0,IF(ISERROR(VLOOKUP(C$26,ICT1_Allocation,4,0)),0,VLOOKUP(C$26,ICT1_Allocation,4,0)))</f>
        <v>0</v>
      </c>
      <c r="F40" s="41"/>
      <c r="G40" s="114"/>
    </row>
    <row r="41" spans="2:7" s="8" customFormat="1" x14ac:dyDescent="0.25">
      <c r="B41" s="95" t="s">
        <v>36</v>
      </c>
      <c r="C41" s="96"/>
      <c r="D41" s="97"/>
      <c r="E41" s="60">
        <f>IF(ISBLANK(C$26),0,IF(ISERROR(VLOOKUP(C$26,ICT2_Allocation,4,0)),0,VLOOKUP(C$26,ICT2_Allocation,4,0)))</f>
        <v>0</v>
      </c>
      <c r="F41" s="41"/>
      <c r="G41" s="114"/>
    </row>
    <row r="42" spans="2:7" s="8" customFormat="1" x14ac:dyDescent="0.25">
      <c r="B42" s="95" t="s">
        <v>37</v>
      </c>
      <c r="C42" s="96"/>
      <c r="D42" s="97"/>
      <c r="E42" s="60">
        <f>IF(ISBLANK(C$26),0,IF(ISERROR(VLOOKUP(C$26,ICT3_Allocation,4,0)),0,VLOOKUP(C$26,ICT3_Allocation,4,0)))</f>
        <v>0</v>
      </c>
      <c r="F42" s="41"/>
      <c r="G42" s="114"/>
    </row>
    <row r="43" spans="2:7" s="4" customFormat="1" x14ac:dyDescent="0.25">
      <c r="B43" s="90"/>
      <c r="C43" s="91"/>
      <c r="D43" s="6" t="s">
        <v>12</v>
      </c>
      <c r="E43" s="24" t="s">
        <v>13</v>
      </c>
      <c r="F43" s="41"/>
      <c r="G43" s="114"/>
    </row>
    <row r="44" spans="2:7" s="1" customFormat="1" x14ac:dyDescent="0.25">
      <c r="B44" s="84" t="s">
        <v>42</v>
      </c>
      <c r="C44" s="85"/>
      <c r="D44" s="7" t="s">
        <v>14</v>
      </c>
      <c r="E44" s="25">
        <f>SUM(E30:E37)+SUM(E40:E42)</f>
        <v>0</v>
      </c>
      <c r="F44" s="41"/>
      <c r="G44" s="114"/>
    </row>
    <row r="45" spans="2:7" x14ac:dyDescent="0.25">
      <c r="B45" s="86" t="s">
        <v>10</v>
      </c>
      <c r="C45" s="87"/>
      <c r="D45" s="37"/>
      <c r="E45" s="38"/>
      <c r="F45" s="41"/>
      <c r="G45" s="114"/>
    </row>
    <row r="46" spans="2:7" ht="15.75" thickBot="1" x14ac:dyDescent="0.3">
      <c r="B46" s="88" t="s">
        <v>6</v>
      </c>
      <c r="C46" s="89"/>
      <c r="D46" s="40" t="str">
        <f>D44&amp;"/"&amp;D45</f>
        <v>$/</v>
      </c>
      <c r="E46" s="26" t="str">
        <f>IF(ISBLANK(E45),"n/a",E44/E45)</f>
        <v>n/a</v>
      </c>
      <c r="F46" s="41"/>
      <c r="G46" s="115"/>
    </row>
    <row r="47" spans="2:7" ht="15.75" thickBot="1" x14ac:dyDescent="0.3">
      <c r="B47" s="109"/>
      <c r="C47" s="109"/>
      <c r="D47" s="109"/>
      <c r="E47" s="109"/>
      <c r="F47" s="41"/>
      <c r="G47" s="41"/>
    </row>
    <row r="48" spans="2:7" s="4" customFormat="1" ht="15.75" thickBot="1" x14ac:dyDescent="0.3">
      <c r="B48" s="98" t="s">
        <v>26</v>
      </c>
      <c r="C48" s="99"/>
      <c r="D48" s="99"/>
      <c r="E48" s="100"/>
      <c r="F48" s="41"/>
      <c r="G48" s="42" t="s">
        <v>17</v>
      </c>
    </row>
    <row r="49" spans="2:7" s="4" customFormat="1" x14ac:dyDescent="0.25">
      <c r="B49" s="43" t="s">
        <v>11</v>
      </c>
      <c r="C49" s="72"/>
      <c r="D49" s="73"/>
      <c r="E49" s="74"/>
      <c r="F49" s="41"/>
      <c r="G49" s="113"/>
    </row>
    <row r="50" spans="2:7" s="4" customFormat="1" x14ac:dyDescent="0.25">
      <c r="B50" s="101" t="s">
        <v>7</v>
      </c>
      <c r="C50" s="103"/>
      <c r="D50" s="103"/>
      <c r="E50" s="104"/>
      <c r="F50" s="41"/>
      <c r="G50" s="114"/>
    </row>
    <row r="51" spans="2:7" s="4" customFormat="1" x14ac:dyDescent="0.25">
      <c r="B51" s="102"/>
      <c r="C51" s="105"/>
      <c r="D51" s="105"/>
      <c r="E51" s="106"/>
      <c r="F51" s="41"/>
      <c r="G51" s="114"/>
    </row>
    <row r="52" spans="2:7" s="4" customFormat="1" x14ac:dyDescent="0.25">
      <c r="B52" s="44" t="s">
        <v>3</v>
      </c>
      <c r="C52" s="5" t="s">
        <v>1</v>
      </c>
      <c r="D52" s="5" t="s">
        <v>38</v>
      </c>
      <c r="E52" s="15" t="s">
        <v>2</v>
      </c>
      <c r="F52" s="41"/>
      <c r="G52" s="114"/>
    </row>
    <row r="53" spans="2:7" s="4" customFormat="1" x14ac:dyDescent="0.25">
      <c r="B53" s="39"/>
      <c r="C53" s="32"/>
      <c r="D53" s="58"/>
      <c r="E53" s="23">
        <f t="shared" ref="E53:E60" si="2">IF(ISBLANK(D53),0,C53/D53)</f>
        <v>0</v>
      </c>
      <c r="F53" s="41"/>
      <c r="G53" s="114"/>
    </row>
    <row r="54" spans="2:7" s="8" customFormat="1" x14ac:dyDescent="0.25">
      <c r="B54" s="39"/>
      <c r="C54" s="32"/>
      <c r="D54" s="58"/>
      <c r="E54" s="23">
        <f t="shared" si="2"/>
        <v>0</v>
      </c>
      <c r="F54" s="41"/>
      <c r="G54" s="114"/>
    </row>
    <row r="55" spans="2:7" s="8" customFormat="1" x14ac:dyDescent="0.25">
      <c r="B55" s="39"/>
      <c r="C55" s="32"/>
      <c r="D55" s="58"/>
      <c r="E55" s="23">
        <f t="shared" si="2"/>
        <v>0</v>
      </c>
      <c r="F55" s="41"/>
      <c r="G55" s="114"/>
    </row>
    <row r="56" spans="2:7" s="8" customFormat="1" x14ac:dyDescent="0.25">
      <c r="B56" s="39"/>
      <c r="C56" s="32"/>
      <c r="D56" s="58"/>
      <c r="E56" s="23">
        <f t="shared" si="2"/>
        <v>0</v>
      </c>
      <c r="F56" s="41"/>
      <c r="G56" s="114"/>
    </row>
    <row r="57" spans="2:7" s="8" customFormat="1" x14ac:dyDescent="0.25">
      <c r="B57" s="39"/>
      <c r="C57" s="32"/>
      <c r="D57" s="58"/>
      <c r="E57" s="23">
        <f t="shared" si="2"/>
        <v>0</v>
      </c>
      <c r="F57" s="41"/>
      <c r="G57" s="114"/>
    </row>
    <row r="58" spans="2:7" s="8" customFormat="1" x14ac:dyDescent="0.25">
      <c r="B58" s="39"/>
      <c r="C58" s="32"/>
      <c r="D58" s="58"/>
      <c r="E58" s="23">
        <f t="shared" si="2"/>
        <v>0</v>
      </c>
      <c r="F58" s="41"/>
      <c r="G58" s="114"/>
    </row>
    <row r="59" spans="2:7" s="8" customFormat="1" x14ac:dyDescent="0.25">
      <c r="B59" s="39"/>
      <c r="C59" s="32"/>
      <c r="D59" s="58"/>
      <c r="E59" s="23">
        <f t="shared" si="2"/>
        <v>0</v>
      </c>
      <c r="F59" s="41"/>
      <c r="G59" s="114"/>
    </row>
    <row r="60" spans="2:7" s="8" customFormat="1" ht="15.75" thickBot="1" x14ac:dyDescent="0.3">
      <c r="B60" s="39"/>
      <c r="C60" s="32"/>
      <c r="D60" s="58"/>
      <c r="E60" s="23">
        <f t="shared" si="2"/>
        <v>0</v>
      </c>
      <c r="F60" s="41"/>
      <c r="G60" s="114"/>
    </row>
    <row r="61" spans="2:7" s="41" customFormat="1" ht="15.75" thickBot="1" x14ac:dyDescent="0.3">
      <c r="B61" s="65" t="s">
        <v>40</v>
      </c>
      <c r="C61" s="66">
        <f>SUM(C53:C60)</f>
        <v>0</v>
      </c>
      <c r="D61" s="77"/>
      <c r="E61" s="67">
        <f>SUM(E53:E60)</f>
        <v>0</v>
      </c>
      <c r="G61" s="114"/>
    </row>
    <row r="62" spans="2:7" s="4" customFormat="1" x14ac:dyDescent="0.25">
      <c r="B62" s="92" t="s">
        <v>34</v>
      </c>
      <c r="C62" s="93"/>
      <c r="D62" s="94"/>
      <c r="E62" s="27" t="s">
        <v>41</v>
      </c>
      <c r="F62" s="41"/>
      <c r="G62" s="114"/>
    </row>
    <row r="63" spans="2:7" s="4" customFormat="1" x14ac:dyDescent="0.25">
      <c r="B63" s="95" t="s">
        <v>35</v>
      </c>
      <c r="C63" s="96"/>
      <c r="D63" s="97"/>
      <c r="E63" s="59">
        <f>IF(ISBLANK(C$49),0,IF(ISERROR(VLOOKUP(C$49,ICT1_Allocation,4,0)),0,VLOOKUP(C$49,ICT1_Allocation,4,0)))</f>
        <v>0</v>
      </c>
      <c r="F63" s="41"/>
      <c r="G63" s="114"/>
    </row>
    <row r="64" spans="2:7" s="8" customFormat="1" x14ac:dyDescent="0.25">
      <c r="B64" s="95" t="s">
        <v>36</v>
      </c>
      <c r="C64" s="96"/>
      <c r="D64" s="97"/>
      <c r="E64" s="60">
        <f>IF(ISBLANK(C$49),0,IF(ISERROR(VLOOKUP(C$49,ICT2_Allocation,4,0)),0,VLOOKUP(C$49,ICT2_Allocation,4,0)))</f>
        <v>0</v>
      </c>
      <c r="F64" s="41"/>
      <c r="G64" s="114"/>
    </row>
    <row r="65" spans="2:7" s="8" customFormat="1" x14ac:dyDescent="0.25">
      <c r="B65" s="95" t="s">
        <v>37</v>
      </c>
      <c r="C65" s="96"/>
      <c r="D65" s="97"/>
      <c r="E65" s="60">
        <f>IF(ISBLANK(C$49),0,IF(ISERROR(VLOOKUP(C$49,ICT3_Allocation,4,0)),0,VLOOKUP(C$49,ICT3_Allocation,4,0)))</f>
        <v>0</v>
      </c>
      <c r="F65" s="41"/>
      <c r="G65" s="114"/>
    </row>
    <row r="66" spans="2:7" s="4" customFormat="1" x14ac:dyDescent="0.25">
      <c r="B66" s="90"/>
      <c r="C66" s="91"/>
      <c r="D66" s="6" t="s">
        <v>12</v>
      </c>
      <c r="E66" s="24" t="s">
        <v>13</v>
      </c>
      <c r="F66" s="41"/>
      <c r="G66" s="114"/>
    </row>
    <row r="67" spans="2:7" s="4" customFormat="1" x14ac:dyDescent="0.25">
      <c r="B67" s="84" t="s">
        <v>42</v>
      </c>
      <c r="C67" s="85"/>
      <c r="D67" s="7" t="s">
        <v>14</v>
      </c>
      <c r="E67" s="25">
        <f>SUM(E53:E60)+SUM(E63:E65)</f>
        <v>0</v>
      </c>
      <c r="F67" s="41"/>
      <c r="G67" s="114"/>
    </row>
    <row r="68" spans="2:7" s="4" customFormat="1" x14ac:dyDescent="0.25">
      <c r="B68" s="86" t="s">
        <v>10</v>
      </c>
      <c r="C68" s="87"/>
      <c r="D68" s="37"/>
      <c r="E68" s="38"/>
      <c r="F68" s="41"/>
      <c r="G68" s="114"/>
    </row>
    <row r="69" spans="2:7" s="4" customFormat="1" ht="15.75" thickBot="1" x14ac:dyDescent="0.3">
      <c r="B69" s="88" t="s">
        <v>6</v>
      </c>
      <c r="C69" s="89"/>
      <c r="D69" s="40" t="str">
        <f>D67&amp;"/"&amp;D68</f>
        <v>$/</v>
      </c>
      <c r="E69" s="26" t="str">
        <f>IF(ISBLANK(E68),"n/a",E67/E68)</f>
        <v>n/a</v>
      </c>
      <c r="F69" s="41"/>
      <c r="G69" s="115"/>
    </row>
    <row r="70" spans="2:7" s="4" customFormat="1" ht="15.75" thickBot="1" x14ac:dyDescent="0.3">
      <c r="B70" s="41"/>
      <c r="C70" s="41"/>
      <c r="D70" s="41"/>
      <c r="E70" s="41"/>
      <c r="F70" s="41"/>
      <c r="G70" s="41"/>
    </row>
    <row r="71" spans="2:7" s="4" customFormat="1" ht="15.75" thickBot="1" x14ac:dyDescent="0.3">
      <c r="B71" s="98" t="s">
        <v>27</v>
      </c>
      <c r="C71" s="99"/>
      <c r="D71" s="99"/>
      <c r="E71" s="100"/>
      <c r="F71" s="41"/>
      <c r="G71" s="42" t="s">
        <v>17</v>
      </c>
    </row>
    <row r="72" spans="2:7" s="4" customFormat="1" x14ac:dyDescent="0.25">
      <c r="B72" s="43" t="s">
        <v>11</v>
      </c>
      <c r="C72" s="72"/>
      <c r="D72" s="73"/>
      <c r="E72" s="74"/>
      <c r="F72" s="41"/>
      <c r="G72" s="113"/>
    </row>
    <row r="73" spans="2:7" s="4" customFormat="1" x14ac:dyDescent="0.25">
      <c r="B73" s="101" t="s">
        <v>7</v>
      </c>
      <c r="C73" s="103"/>
      <c r="D73" s="103"/>
      <c r="E73" s="104"/>
      <c r="F73" s="41"/>
      <c r="G73" s="114"/>
    </row>
    <row r="74" spans="2:7" s="4" customFormat="1" x14ac:dyDescent="0.25">
      <c r="B74" s="102"/>
      <c r="C74" s="105"/>
      <c r="D74" s="105"/>
      <c r="E74" s="106"/>
      <c r="F74" s="41"/>
      <c r="G74" s="114"/>
    </row>
    <row r="75" spans="2:7" s="4" customFormat="1" x14ac:dyDescent="0.25">
      <c r="B75" s="44" t="s">
        <v>3</v>
      </c>
      <c r="C75" s="5" t="s">
        <v>1</v>
      </c>
      <c r="D75" s="5" t="s">
        <v>38</v>
      </c>
      <c r="E75" s="15" t="s">
        <v>2</v>
      </c>
      <c r="F75" s="41"/>
      <c r="G75" s="114"/>
    </row>
    <row r="76" spans="2:7" s="4" customFormat="1" x14ac:dyDescent="0.25">
      <c r="B76" s="39"/>
      <c r="C76" s="32"/>
      <c r="D76" s="58"/>
      <c r="E76" s="23">
        <f t="shared" ref="E76:E83" si="3">IF(ISBLANK(D76),0,C76/D76)</f>
        <v>0</v>
      </c>
      <c r="F76" s="41"/>
      <c r="G76" s="114"/>
    </row>
    <row r="77" spans="2:7" s="4" customFormat="1" x14ac:dyDescent="0.25">
      <c r="B77" s="39"/>
      <c r="C77" s="32"/>
      <c r="D77" s="58"/>
      <c r="E77" s="23">
        <f t="shared" si="3"/>
        <v>0</v>
      </c>
      <c r="F77" s="41"/>
      <c r="G77" s="114"/>
    </row>
    <row r="78" spans="2:7" s="8" customFormat="1" x14ac:dyDescent="0.25">
      <c r="B78" s="39"/>
      <c r="C78" s="32"/>
      <c r="D78" s="58"/>
      <c r="E78" s="23">
        <f t="shared" si="3"/>
        <v>0</v>
      </c>
      <c r="F78" s="41"/>
      <c r="G78" s="114"/>
    </row>
    <row r="79" spans="2:7" s="8" customFormat="1" x14ac:dyDescent="0.25">
      <c r="B79" s="39"/>
      <c r="C79" s="32"/>
      <c r="D79" s="58"/>
      <c r="E79" s="23">
        <f t="shared" si="3"/>
        <v>0</v>
      </c>
      <c r="F79" s="41"/>
      <c r="G79" s="114"/>
    </row>
    <row r="80" spans="2:7" s="8" customFormat="1" x14ac:dyDescent="0.25">
      <c r="B80" s="39"/>
      <c r="C80" s="32"/>
      <c r="D80" s="58"/>
      <c r="E80" s="23">
        <f t="shared" si="3"/>
        <v>0</v>
      </c>
      <c r="F80" s="41"/>
      <c r="G80" s="114"/>
    </row>
    <row r="81" spans="2:7" s="8" customFormat="1" x14ac:dyDescent="0.25">
      <c r="B81" s="39"/>
      <c r="C81" s="32"/>
      <c r="D81" s="58"/>
      <c r="E81" s="23">
        <f t="shared" si="3"/>
        <v>0</v>
      </c>
      <c r="F81" s="41"/>
      <c r="G81" s="114"/>
    </row>
    <row r="82" spans="2:7" s="8" customFormat="1" x14ac:dyDescent="0.25">
      <c r="B82" s="39"/>
      <c r="C82" s="32"/>
      <c r="D82" s="58"/>
      <c r="E82" s="23">
        <f t="shared" si="3"/>
        <v>0</v>
      </c>
      <c r="F82" s="41"/>
      <c r="G82" s="114"/>
    </row>
    <row r="83" spans="2:7" s="4" customFormat="1" ht="15.75" thickBot="1" x14ac:dyDescent="0.3">
      <c r="B83" s="39"/>
      <c r="C83" s="32"/>
      <c r="D83" s="58"/>
      <c r="E83" s="23">
        <f t="shared" si="3"/>
        <v>0</v>
      </c>
      <c r="F83" s="41"/>
      <c r="G83" s="114"/>
    </row>
    <row r="84" spans="2:7" s="41" customFormat="1" ht="15.75" thickBot="1" x14ac:dyDescent="0.3">
      <c r="B84" s="65" t="s">
        <v>40</v>
      </c>
      <c r="C84" s="66">
        <f>SUM(C76:C83)</f>
        <v>0</v>
      </c>
      <c r="D84" s="68"/>
      <c r="E84" s="67">
        <f>SUM(E76:E83)</f>
        <v>0</v>
      </c>
      <c r="G84" s="114"/>
    </row>
    <row r="85" spans="2:7" s="4" customFormat="1" x14ac:dyDescent="0.25">
      <c r="B85" s="92" t="s">
        <v>34</v>
      </c>
      <c r="C85" s="93"/>
      <c r="D85" s="94"/>
      <c r="E85" s="27" t="s">
        <v>41</v>
      </c>
      <c r="F85" s="41"/>
      <c r="G85" s="114"/>
    </row>
    <row r="86" spans="2:7" s="4" customFormat="1" x14ac:dyDescent="0.25">
      <c r="B86" s="95" t="s">
        <v>35</v>
      </c>
      <c r="C86" s="96"/>
      <c r="D86" s="97"/>
      <c r="E86" s="59">
        <f>IF(ISBLANK(C$72),0,IF(ISERROR(VLOOKUP(C$72,ICT1_Allocation,4,0)),0,VLOOKUP(C$72,ICT1_Allocation,4,0)))</f>
        <v>0</v>
      </c>
      <c r="F86" s="41"/>
      <c r="G86" s="114"/>
    </row>
    <row r="87" spans="2:7" s="8" customFormat="1" x14ac:dyDescent="0.25">
      <c r="B87" s="95" t="s">
        <v>36</v>
      </c>
      <c r="C87" s="96"/>
      <c r="D87" s="97"/>
      <c r="E87" s="60">
        <f>IF(ISBLANK(C$72),0,IF(ISERROR(VLOOKUP(C$72,ICT2_Allocation,4,0)),0,VLOOKUP(C$72,ICT2_Allocation,4,0)))</f>
        <v>0</v>
      </c>
      <c r="F87" s="41"/>
      <c r="G87" s="114"/>
    </row>
    <row r="88" spans="2:7" s="8" customFormat="1" x14ac:dyDescent="0.25">
      <c r="B88" s="95" t="s">
        <v>37</v>
      </c>
      <c r="C88" s="96"/>
      <c r="D88" s="97"/>
      <c r="E88" s="60">
        <f>IF(ISBLANK(C$72),0,IF(ISERROR(VLOOKUP(C$72,ICT3_Allocation,4,0)),0,VLOOKUP(C$72,ICT3_Allocation,4,0)))</f>
        <v>0</v>
      </c>
      <c r="F88" s="41"/>
      <c r="G88" s="114"/>
    </row>
    <row r="89" spans="2:7" s="4" customFormat="1" x14ac:dyDescent="0.25">
      <c r="B89" s="107"/>
      <c r="C89" s="108"/>
      <c r="D89" s="6" t="s">
        <v>12</v>
      </c>
      <c r="E89" s="24" t="s">
        <v>13</v>
      </c>
      <c r="F89" s="41"/>
      <c r="G89" s="114"/>
    </row>
    <row r="90" spans="2:7" s="4" customFormat="1" x14ac:dyDescent="0.25">
      <c r="B90" s="84" t="s">
        <v>42</v>
      </c>
      <c r="C90" s="85"/>
      <c r="D90" s="7" t="s">
        <v>14</v>
      </c>
      <c r="E90" s="25">
        <f>SUM(E76:E83)+SUM(E86:E88)</f>
        <v>0</v>
      </c>
      <c r="F90" s="41"/>
      <c r="G90" s="114"/>
    </row>
    <row r="91" spans="2:7" s="4" customFormat="1" x14ac:dyDescent="0.25">
      <c r="B91" s="86" t="s">
        <v>10</v>
      </c>
      <c r="C91" s="87"/>
      <c r="D91" s="37"/>
      <c r="E91" s="38"/>
      <c r="F91" s="41"/>
      <c r="G91" s="114"/>
    </row>
    <row r="92" spans="2:7" s="4" customFormat="1" ht="15.75" thickBot="1" x14ac:dyDescent="0.3">
      <c r="B92" s="88" t="s">
        <v>6</v>
      </c>
      <c r="C92" s="89"/>
      <c r="D92" s="40" t="str">
        <f>D90&amp;"/"&amp;D91</f>
        <v>$/</v>
      </c>
      <c r="E92" s="26" t="str">
        <f>IF(ISBLANK(E91),"n/a",E90/E91)</f>
        <v>n/a</v>
      </c>
      <c r="F92" s="41"/>
      <c r="G92" s="115"/>
    </row>
    <row r="93" spans="2:7" s="4" customFormat="1" ht="15.75" thickBot="1" x14ac:dyDescent="0.3">
      <c r="B93" s="41"/>
      <c r="C93" s="41"/>
      <c r="D93" s="41"/>
      <c r="E93" s="41"/>
      <c r="F93" s="41"/>
      <c r="G93" s="41"/>
    </row>
    <row r="94" spans="2:7" ht="15.75" thickBot="1" x14ac:dyDescent="0.3">
      <c r="B94" s="98" t="s">
        <v>28</v>
      </c>
      <c r="C94" s="99"/>
      <c r="D94" s="99"/>
      <c r="E94" s="100"/>
      <c r="F94" s="41"/>
      <c r="G94" s="42" t="s">
        <v>17</v>
      </c>
    </row>
    <row r="95" spans="2:7" x14ac:dyDescent="0.25">
      <c r="B95" s="43" t="s">
        <v>11</v>
      </c>
      <c r="C95" s="72"/>
      <c r="D95" s="73"/>
      <c r="E95" s="74"/>
      <c r="F95" s="41"/>
      <c r="G95" s="113"/>
    </row>
    <row r="96" spans="2:7" x14ac:dyDescent="0.25">
      <c r="B96" s="101" t="s">
        <v>7</v>
      </c>
      <c r="C96" s="103"/>
      <c r="D96" s="103"/>
      <c r="E96" s="104"/>
      <c r="F96" s="41"/>
      <c r="G96" s="114"/>
    </row>
    <row r="97" spans="2:7" x14ac:dyDescent="0.25">
      <c r="B97" s="102"/>
      <c r="C97" s="105"/>
      <c r="D97" s="105"/>
      <c r="E97" s="106"/>
      <c r="F97" s="41"/>
      <c r="G97" s="114"/>
    </row>
    <row r="98" spans="2:7" x14ac:dyDescent="0.25">
      <c r="B98" s="44" t="s">
        <v>3</v>
      </c>
      <c r="C98" s="5" t="s">
        <v>1</v>
      </c>
      <c r="D98" s="5" t="s">
        <v>38</v>
      </c>
      <c r="E98" s="15" t="s">
        <v>2</v>
      </c>
      <c r="F98" s="41"/>
      <c r="G98" s="114"/>
    </row>
    <row r="99" spans="2:7" x14ac:dyDescent="0.25">
      <c r="B99" s="39"/>
      <c r="C99" s="32"/>
      <c r="D99" s="58"/>
      <c r="E99" s="23">
        <f t="shared" ref="E99:E106" si="4">IF(ISBLANK(D99),0,C99/D99)</f>
        <v>0</v>
      </c>
      <c r="F99" s="41"/>
      <c r="G99" s="114"/>
    </row>
    <row r="100" spans="2:7" x14ac:dyDescent="0.25">
      <c r="B100" s="39"/>
      <c r="C100" s="32"/>
      <c r="D100" s="58"/>
      <c r="E100" s="23">
        <f t="shared" si="4"/>
        <v>0</v>
      </c>
      <c r="F100" s="41"/>
      <c r="G100" s="114"/>
    </row>
    <row r="101" spans="2:7" x14ac:dyDescent="0.25">
      <c r="B101" s="39"/>
      <c r="C101" s="32"/>
      <c r="D101" s="58"/>
      <c r="E101" s="23">
        <f t="shared" si="4"/>
        <v>0</v>
      </c>
      <c r="F101" s="41"/>
      <c r="G101" s="114"/>
    </row>
    <row r="102" spans="2:7" x14ac:dyDescent="0.25">
      <c r="B102" s="39"/>
      <c r="C102" s="32"/>
      <c r="D102" s="58"/>
      <c r="E102" s="23">
        <f t="shared" si="4"/>
        <v>0</v>
      </c>
      <c r="F102" s="41"/>
      <c r="G102" s="114"/>
    </row>
    <row r="103" spans="2:7" x14ac:dyDescent="0.25">
      <c r="B103" s="39"/>
      <c r="C103" s="32"/>
      <c r="D103" s="58"/>
      <c r="E103" s="23">
        <f t="shared" si="4"/>
        <v>0</v>
      </c>
      <c r="F103" s="41"/>
      <c r="G103" s="114"/>
    </row>
    <row r="104" spans="2:7" x14ac:dyDescent="0.25">
      <c r="B104" s="39"/>
      <c r="C104" s="32"/>
      <c r="D104" s="58"/>
      <c r="E104" s="23">
        <f t="shared" si="4"/>
        <v>0</v>
      </c>
      <c r="F104" s="41"/>
      <c r="G104" s="114"/>
    </row>
    <row r="105" spans="2:7" x14ac:dyDescent="0.25">
      <c r="B105" s="39"/>
      <c r="C105" s="32"/>
      <c r="D105" s="58"/>
      <c r="E105" s="23">
        <f t="shared" si="4"/>
        <v>0</v>
      </c>
      <c r="F105" s="41"/>
      <c r="G105" s="114"/>
    </row>
    <row r="106" spans="2:7" ht="15.75" thickBot="1" x14ac:dyDescent="0.3">
      <c r="B106" s="39"/>
      <c r="C106" s="32"/>
      <c r="D106" s="58"/>
      <c r="E106" s="23">
        <f t="shared" si="4"/>
        <v>0</v>
      </c>
      <c r="F106" s="41"/>
      <c r="G106" s="114"/>
    </row>
    <row r="107" spans="2:7" s="41" customFormat="1" ht="15.75" thickBot="1" x14ac:dyDescent="0.3">
      <c r="B107" s="65" t="s">
        <v>40</v>
      </c>
      <c r="C107" s="66">
        <f>SUM(C99:C106)</f>
        <v>0</v>
      </c>
      <c r="D107" s="77"/>
      <c r="E107" s="67">
        <f>SUM(E99:E106)</f>
        <v>0</v>
      </c>
      <c r="G107" s="114"/>
    </row>
    <row r="108" spans="2:7" x14ac:dyDescent="0.25">
      <c r="B108" s="92" t="s">
        <v>34</v>
      </c>
      <c r="C108" s="93"/>
      <c r="D108" s="94"/>
      <c r="E108" s="19" t="s">
        <v>41</v>
      </c>
      <c r="F108" s="41"/>
      <c r="G108" s="114"/>
    </row>
    <row r="109" spans="2:7" x14ac:dyDescent="0.25">
      <c r="B109" s="95" t="s">
        <v>35</v>
      </c>
      <c r="C109" s="96"/>
      <c r="D109" s="97"/>
      <c r="E109" s="59">
        <f>IF(ISBLANK(C$95),0,IF(ISERROR(VLOOKUP(C$95,ICT1_Allocation,4,0)),0,VLOOKUP(C$95,ICT1_Allocation,4,0)))</f>
        <v>0</v>
      </c>
      <c r="F109" s="41"/>
      <c r="G109" s="114"/>
    </row>
    <row r="110" spans="2:7" x14ac:dyDescent="0.25">
      <c r="B110" s="95" t="s">
        <v>36</v>
      </c>
      <c r="C110" s="96"/>
      <c r="D110" s="97"/>
      <c r="E110" s="60">
        <f>IF(ISBLANK(C$95),0,IF(ISERROR(VLOOKUP(C$95,ICT2_Allocation,4,0)),0,VLOOKUP(C$95,ICT2_Allocation,4,0)))</f>
        <v>0</v>
      </c>
      <c r="F110" s="41"/>
      <c r="G110" s="114"/>
    </row>
    <row r="111" spans="2:7" x14ac:dyDescent="0.25">
      <c r="B111" s="95" t="s">
        <v>37</v>
      </c>
      <c r="C111" s="96"/>
      <c r="D111" s="97"/>
      <c r="E111" s="60">
        <f>IF(ISBLANK(C$95),0,IF(ISERROR(VLOOKUP(C$95,ICT3_Allocation,4,0)),0,VLOOKUP(C$95,ICT3_Allocation,4,0)))</f>
        <v>0</v>
      </c>
      <c r="F111" s="41"/>
      <c r="G111" s="114"/>
    </row>
    <row r="112" spans="2:7" x14ac:dyDescent="0.25">
      <c r="B112" s="90"/>
      <c r="C112" s="91"/>
      <c r="D112" s="6" t="s">
        <v>12</v>
      </c>
      <c r="E112" s="24" t="s">
        <v>13</v>
      </c>
      <c r="F112" s="41"/>
      <c r="G112" s="114"/>
    </row>
    <row r="113" spans="2:7" x14ac:dyDescent="0.25">
      <c r="B113" s="84" t="s">
        <v>42</v>
      </c>
      <c r="C113" s="85"/>
      <c r="D113" s="7" t="s">
        <v>14</v>
      </c>
      <c r="E113" s="25">
        <f>SUM(E99:E106)+SUM(E109:E111)</f>
        <v>0</v>
      </c>
      <c r="F113" s="41"/>
      <c r="G113" s="114"/>
    </row>
    <row r="114" spans="2:7" x14ac:dyDescent="0.25">
      <c r="B114" s="86" t="s">
        <v>10</v>
      </c>
      <c r="C114" s="87"/>
      <c r="D114" s="37"/>
      <c r="E114" s="38"/>
      <c r="F114" s="41"/>
      <c r="G114" s="114"/>
    </row>
    <row r="115" spans="2:7" ht="15.75" thickBot="1" x14ac:dyDescent="0.3">
      <c r="B115" s="88" t="s">
        <v>6</v>
      </c>
      <c r="C115" s="89"/>
      <c r="D115" s="40" t="str">
        <f>D113&amp;"/"&amp;D114</f>
        <v>$/</v>
      </c>
      <c r="E115" s="26" t="str">
        <f>IF(ISBLANK(E114),"n/a",E113/E114)</f>
        <v>n/a</v>
      </c>
      <c r="F115" s="41"/>
      <c r="G115" s="115"/>
    </row>
  </sheetData>
  <sheetProtection algorithmName="SHA-512" hashValue="R6vwqFP1kKPyc/SfTasQqPEHKmp44/ok0YYRBPXuMFM1kQkVxRlfdHTanX1kcJatav+rvcp/bwio+kYnEkY4Zg==" saltValue="W/EDbbT15BerNTUTo8jAeQ==" spinCount="100000" sheet="1" objects="1" scenarios="1"/>
  <mergeCells count="61">
    <mergeCell ref="G3:G23"/>
    <mergeCell ref="G26:G46"/>
    <mergeCell ref="G49:G69"/>
    <mergeCell ref="G72:G92"/>
    <mergeCell ref="G95:G115"/>
    <mergeCell ref="B23:C23"/>
    <mergeCell ref="B17:D17"/>
    <mergeCell ref="B18:D18"/>
    <mergeCell ref="B19:D19"/>
    <mergeCell ref="B16:D16"/>
    <mergeCell ref="B20:C20"/>
    <mergeCell ref="B21:C21"/>
    <mergeCell ref="B22:C22"/>
    <mergeCell ref="B2:E2"/>
    <mergeCell ref="B4:B5"/>
    <mergeCell ref="C4:E5"/>
    <mergeCell ref="B90:C90"/>
    <mergeCell ref="B48:E48"/>
    <mergeCell ref="B50:B51"/>
    <mergeCell ref="C50:E51"/>
    <mergeCell ref="B62:D62"/>
    <mergeCell ref="B63:D63"/>
    <mergeCell ref="B64:D64"/>
    <mergeCell ref="B65:D65"/>
    <mergeCell ref="B27:B28"/>
    <mergeCell ref="C27:E28"/>
    <mergeCell ref="B25:E25"/>
    <mergeCell ref="B47:E47"/>
    <mergeCell ref="B39:D39"/>
    <mergeCell ref="B40:D40"/>
    <mergeCell ref="B41:D41"/>
    <mergeCell ref="B42:D42"/>
    <mergeCell ref="B94:E94"/>
    <mergeCell ref="B96:B97"/>
    <mergeCell ref="C96:E97"/>
    <mergeCell ref="B91:C91"/>
    <mergeCell ref="B92:C92"/>
    <mergeCell ref="B89:C89"/>
    <mergeCell ref="B71:E71"/>
    <mergeCell ref="B73:B74"/>
    <mergeCell ref="C73:E74"/>
    <mergeCell ref="B85:D85"/>
    <mergeCell ref="B86:D86"/>
    <mergeCell ref="B87:D87"/>
    <mergeCell ref="B88:D88"/>
    <mergeCell ref="B108:D108"/>
    <mergeCell ref="B114:C114"/>
    <mergeCell ref="B115:C115"/>
    <mergeCell ref="B109:D109"/>
    <mergeCell ref="B110:D110"/>
    <mergeCell ref="B111:D111"/>
    <mergeCell ref="B112:C112"/>
    <mergeCell ref="B113:C113"/>
    <mergeCell ref="B67:C67"/>
    <mergeCell ref="B68:C68"/>
    <mergeCell ref="B69:C69"/>
    <mergeCell ref="B66:C66"/>
    <mergeCell ref="B43:C43"/>
    <mergeCell ref="B44:C44"/>
    <mergeCell ref="B45:C45"/>
    <mergeCell ref="B46:C46"/>
  </mergeCells>
  <dataValidations count="4">
    <dataValidation type="decimal" allowBlank="1" showInputMessage="1" showErrorMessage="1" error="Please enter a number between 0 and 100,000." sqref="E91 E109:E111 E114 C15 E22 E45 C61 E86:E88 E68 C84 C107 C38" xr:uid="{78264B25-E834-4DBE-818C-1C970D8BBF96}">
      <formula1>0</formula1>
      <formula2>100000</formula2>
    </dataValidation>
    <dataValidation type="decimal" allowBlank="1" showInputMessage="1" showErrorMessage="1" error="Please enter a percentage between 0% and 100% or a decimal between 0 and 1." sqref="D76:D84 D7:D15 D30:D38 D53:D61 D99:D107" xr:uid="{33358734-1E4C-4304-B18E-CD5BCE11C674}">
      <formula1>0</formula1>
      <formula2>100</formula2>
    </dataValidation>
    <dataValidation allowBlank="1" showInputMessage="1" showErrorMessage="1" error="Please enter a number between 0 and 100,000." sqref="E17:E19 E40:E42 E63:E65" xr:uid="{F8292F24-0458-48DA-955C-DD7D70DAC489}"/>
    <dataValidation type="decimal" allowBlank="1" showInputMessage="1" showErrorMessage="1" error="Please enter a number between 0 and 100,000. Do not enter a $ sign or other symbol." sqref="C7:C14 C30:C37 C53:C60 C76:C83 C99:C106" xr:uid="{97DCECD5-0EF4-462C-8449-19F9C86CDF25}">
      <formula1>0</formula1>
      <formula2>100000</formula2>
    </dataValidation>
  </dataValidation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3DA6D-7FBD-4349-8688-8F987CB05998}">
  <sheetPr>
    <tabColor rgb="FFFA4616"/>
  </sheetPr>
  <dimension ref="B1:G66"/>
  <sheetViews>
    <sheetView showGridLines="0" zoomScaleNormal="100" workbookViewId="0"/>
  </sheetViews>
  <sheetFormatPr defaultRowHeight="15" x14ac:dyDescent="0.25"/>
  <cols>
    <col min="1" max="1" width="5.7109375" customWidth="1"/>
    <col min="2" max="2" width="32.7109375" customWidth="1"/>
    <col min="3" max="4" width="16.7109375" customWidth="1"/>
    <col min="5" max="5" width="18.7109375" customWidth="1"/>
    <col min="6" max="6" width="5.7109375" customWidth="1"/>
    <col min="7" max="7" width="55.7109375" customWidth="1"/>
  </cols>
  <sheetData>
    <row r="1" spans="2:7" s="8" customFormat="1" ht="15.75" thickBot="1" x14ac:dyDescent="0.3"/>
    <row r="2" spans="2:7" s="8" customFormat="1" ht="15.75" thickBot="1" x14ac:dyDescent="0.3">
      <c r="B2" s="98" t="s">
        <v>31</v>
      </c>
      <c r="C2" s="99"/>
      <c r="D2" s="99"/>
      <c r="E2" s="100"/>
      <c r="G2" s="3" t="s">
        <v>17</v>
      </c>
    </row>
    <row r="3" spans="2:7" s="8" customFormat="1" x14ac:dyDescent="0.25">
      <c r="B3" s="14" t="s">
        <v>9</v>
      </c>
      <c r="C3" s="116"/>
      <c r="D3" s="116"/>
      <c r="E3" s="117"/>
      <c r="G3" s="113"/>
    </row>
    <row r="4" spans="2:7" s="8" customFormat="1" x14ac:dyDescent="0.25">
      <c r="B4" s="118" t="s">
        <v>7</v>
      </c>
      <c r="C4" s="119"/>
      <c r="D4" s="119"/>
      <c r="E4" s="120"/>
      <c r="G4" s="114"/>
    </row>
    <row r="5" spans="2:7" s="8" customFormat="1" x14ac:dyDescent="0.25">
      <c r="B5" s="102"/>
      <c r="C5" s="121"/>
      <c r="D5" s="121"/>
      <c r="E5" s="122"/>
      <c r="G5" s="114"/>
    </row>
    <row r="6" spans="2:7" s="8" customFormat="1" ht="15" customHeight="1" x14ac:dyDescent="0.25">
      <c r="B6" s="11" t="s">
        <v>0</v>
      </c>
      <c r="C6" s="9" t="s">
        <v>1</v>
      </c>
      <c r="D6" s="9" t="s">
        <v>38</v>
      </c>
      <c r="E6" s="12" t="s">
        <v>2</v>
      </c>
      <c r="G6" s="114"/>
    </row>
    <row r="7" spans="2:7" s="8" customFormat="1" x14ac:dyDescent="0.25">
      <c r="B7" s="31"/>
      <c r="C7" s="32"/>
      <c r="D7" s="70"/>
      <c r="E7" s="13">
        <f>IF(ISBLANK(D7),0,C7/D7)</f>
        <v>0</v>
      </c>
      <c r="G7" s="114"/>
    </row>
    <row r="8" spans="2:7" s="8" customFormat="1" x14ac:dyDescent="0.25">
      <c r="B8" s="31"/>
      <c r="C8" s="32"/>
      <c r="D8" s="70"/>
      <c r="E8" s="13">
        <f t="shared" ref="E8:E14" si="0">IF(ISBLANK(D8),0,C8/D8)</f>
        <v>0</v>
      </c>
      <c r="G8" s="114"/>
    </row>
    <row r="9" spans="2:7" s="8" customFormat="1" x14ac:dyDescent="0.25">
      <c r="B9" s="31"/>
      <c r="C9" s="32"/>
      <c r="D9" s="70"/>
      <c r="E9" s="13">
        <f t="shared" si="0"/>
        <v>0</v>
      </c>
      <c r="G9" s="114"/>
    </row>
    <row r="10" spans="2:7" s="8" customFormat="1" x14ac:dyDescent="0.25">
      <c r="B10" s="31"/>
      <c r="C10" s="32"/>
      <c r="D10" s="70"/>
      <c r="E10" s="13">
        <f t="shared" si="0"/>
        <v>0</v>
      </c>
      <c r="G10" s="114"/>
    </row>
    <row r="11" spans="2:7" s="8" customFormat="1" x14ac:dyDescent="0.25">
      <c r="B11" s="31"/>
      <c r="C11" s="32"/>
      <c r="D11" s="70"/>
      <c r="E11" s="13">
        <f t="shared" si="0"/>
        <v>0</v>
      </c>
      <c r="G11" s="114"/>
    </row>
    <row r="12" spans="2:7" s="8" customFormat="1" x14ac:dyDescent="0.25">
      <c r="B12" s="31"/>
      <c r="C12" s="32"/>
      <c r="D12" s="70"/>
      <c r="E12" s="13">
        <f t="shared" si="0"/>
        <v>0</v>
      </c>
      <c r="G12" s="114"/>
    </row>
    <row r="13" spans="2:7" s="8" customFormat="1" x14ac:dyDescent="0.25">
      <c r="B13" s="31"/>
      <c r="C13" s="32"/>
      <c r="D13" s="70"/>
      <c r="E13" s="13">
        <f t="shared" si="0"/>
        <v>0</v>
      </c>
      <c r="G13" s="114"/>
    </row>
    <row r="14" spans="2:7" s="8" customFormat="1" x14ac:dyDescent="0.25">
      <c r="B14" s="31"/>
      <c r="C14" s="32"/>
      <c r="D14" s="70"/>
      <c r="E14" s="13">
        <f t="shared" si="0"/>
        <v>0</v>
      </c>
      <c r="G14" s="114"/>
    </row>
    <row r="15" spans="2:7" s="8" customFormat="1" ht="15.75" thickBot="1" x14ac:dyDescent="0.3">
      <c r="B15" s="20" t="s">
        <v>43</v>
      </c>
      <c r="C15" s="21">
        <f>SUM(C7:C14)</f>
        <v>0</v>
      </c>
      <c r="D15" s="71"/>
      <c r="E15" s="22">
        <f t="shared" ref="E15" si="1">SUM(E7:E14)</f>
        <v>0</v>
      </c>
      <c r="G15" s="114"/>
    </row>
    <row r="16" spans="2:7" s="8" customFormat="1" x14ac:dyDescent="0.25">
      <c r="B16" s="14" t="s">
        <v>8</v>
      </c>
      <c r="C16" s="28"/>
      <c r="D16" s="7" t="s">
        <v>4</v>
      </c>
      <c r="E16" s="19" t="s">
        <v>41</v>
      </c>
      <c r="G16" s="114"/>
    </row>
    <row r="17" spans="2:7" s="8" customFormat="1" x14ac:dyDescent="0.25">
      <c r="B17" s="31"/>
      <c r="C17" s="33"/>
      <c r="D17" s="34"/>
      <c r="E17" s="13">
        <f>D17*$E$15</f>
        <v>0</v>
      </c>
      <c r="G17" s="114"/>
    </row>
    <row r="18" spans="2:7" s="8" customFormat="1" x14ac:dyDescent="0.25">
      <c r="B18" s="31"/>
      <c r="C18" s="33"/>
      <c r="D18" s="35"/>
      <c r="E18" s="13">
        <f t="shared" ref="E18:E21" si="2">D18*$E$15</f>
        <v>0</v>
      </c>
      <c r="G18" s="114"/>
    </row>
    <row r="19" spans="2:7" s="8" customFormat="1" x14ac:dyDescent="0.25">
      <c r="B19" s="31"/>
      <c r="C19" s="33"/>
      <c r="D19" s="35"/>
      <c r="E19" s="13">
        <f t="shared" si="2"/>
        <v>0</v>
      </c>
      <c r="G19" s="114"/>
    </row>
    <row r="20" spans="2:7" s="8" customFormat="1" x14ac:dyDescent="0.25">
      <c r="B20" s="31"/>
      <c r="C20" s="33"/>
      <c r="D20" s="35"/>
      <c r="E20" s="13">
        <f t="shared" si="2"/>
        <v>0</v>
      </c>
      <c r="G20" s="114"/>
    </row>
    <row r="21" spans="2:7" s="8" customFormat="1" x14ac:dyDescent="0.25">
      <c r="B21" s="31"/>
      <c r="C21" s="33"/>
      <c r="D21" s="35"/>
      <c r="E21" s="13">
        <f t="shared" si="2"/>
        <v>0</v>
      </c>
      <c r="G21" s="114"/>
    </row>
    <row r="22" spans="2:7" s="8" customFormat="1" ht="15.75" thickBot="1" x14ac:dyDescent="0.3">
      <c r="B22" s="16" t="s">
        <v>5</v>
      </c>
      <c r="C22" s="36"/>
      <c r="D22" s="17">
        <f>SUM(D17:D21)</f>
        <v>0</v>
      </c>
      <c r="E22" s="18">
        <f>SUM(E17:E21)</f>
        <v>0</v>
      </c>
      <c r="G22" s="115"/>
    </row>
    <row r="23" spans="2:7" s="8" customFormat="1" ht="15.75" thickBot="1" x14ac:dyDescent="0.3"/>
    <row r="24" spans="2:7" s="10" customFormat="1" ht="15.75" thickBot="1" x14ac:dyDescent="0.3">
      <c r="B24" s="98" t="s">
        <v>32</v>
      </c>
      <c r="C24" s="99"/>
      <c r="D24" s="99"/>
      <c r="E24" s="100"/>
      <c r="G24" s="3" t="s">
        <v>17</v>
      </c>
    </row>
    <row r="25" spans="2:7" s="10" customFormat="1" x14ac:dyDescent="0.25">
      <c r="B25" s="14" t="s">
        <v>9</v>
      </c>
      <c r="C25" s="116"/>
      <c r="D25" s="116"/>
      <c r="E25" s="117"/>
      <c r="G25" s="113"/>
    </row>
    <row r="26" spans="2:7" s="10" customFormat="1" x14ac:dyDescent="0.25">
      <c r="B26" s="118" t="s">
        <v>7</v>
      </c>
      <c r="C26" s="119"/>
      <c r="D26" s="119"/>
      <c r="E26" s="120"/>
      <c r="G26" s="114"/>
    </row>
    <row r="27" spans="2:7" s="10" customFormat="1" x14ac:dyDescent="0.25">
      <c r="B27" s="102"/>
      <c r="C27" s="121"/>
      <c r="D27" s="121"/>
      <c r="E27" s="122"/>
      <c r="G27" s="114"/>
    </row>
    <row r="28" spans="2:7" s="10" customFormat="1" ht="15" customHeight="1" x14ac:dyDescent="0.25">
      <c r="B28" s="11" t="s">
        <v>0</v>
      </c>
      <c r="C28" s="9" t="s">
        <v>1</v>
      </c>
      <c r="D28" s="9" t="s">
        <v>38</v>
      </c>
      <c r="E28" s="12" t="s">
        <v>2</v>
      </c>
      <c r="G28" s="114"/>
    </row>
    <row r="29" spans="2:7" s="10" customFormat="1" x14ac:dyDescent="0.25">
      <c r="B29" s="31"/>
      <c r="C29" s="32"/>
      <c r="D29" s="70"/>
      <c r="E29" s="13">
        <f t="shared" ref="E29:E36" si="3">IF(ISBLANK(D29),0,C29/D29)</f>
        <v>0</v>
      </c>
      <c r="G29" s="114"/>
    </row>
    <row r="30" spans="2:7" s="10" customFormat="1" x14ac:dyDescent="0.25">
      <c r="B30" s="31"/>
      <c r="C30" s="32"/>
      <c r="D30" s="70"/>
      <c r="E30" s="13">
        <f t="shared" si="3"/>
        <v>0</v>
      </c>
      <c r="G30" s="114"/>
    </row>
    <row r="31" spans="2:7" s="10" customFormat="1" x14ac:dyDescent="0.25">
      <c r="B31" s="31"/>
      <c r="C31" s="32"/>
      <c r="D31" s="70"/>
      <c r="E31" s="13">
        <f t="shared" si="3"/>
        <v>0</v>
      </c>
      <c r="G31" s="114"/>
    </row>
    <row r="32" spans="2:7" s="10" customFormat="1" x14ac:dyDescent="0.25">
      <c r="B32" s="31"/>
      <c r="C32" s="32"/>
      <c r="D32" s="70"/>
      <c r="E32" s="13">
        <f t="shared" si="3"/>
        <v>0</v>
      </c>
      <c r="G32" s="114"/>
    </row>
    <row r="33" spans="2:7" s="10" customFormat="1" x14ac:dyDescent="0.25">
      <c r="B33" s="31"/>
      <c r="C33" s="32"/>
      <c r="D33" s="70"/>
      <c r="E33" s="13">
        <f t="shared" si="3"/>
        <v>0</v>
      </c>
      <c r="G33" s="114"/>
    </row>
    <row r="34" spans="2:7" s="10" customFormat="1" x14ac:dyDescent="0.25">
      <c r="B34" s="31"/>
      <c r="C34" s="32"/>
      <c r="D34" s="70"/>
      <c r="E34" s="13">
        <f t="shared" si="3"/>
        <v>0</v>
      </c>
      <c r="G34" s="114"/>
    </row>
    <row r="35" spans="2:7" s="10" customFormat="1" x14ac:dyDescent="0.25">
      <c r="B35" s="31"/>
      <c r="C35" s="32"/>
      <c r="D35" s="70"/>
      <c r="E35" s="13">
        <f t="shared" si="3"/>
        <v>0</v>
      </c>
      <c r="G35" s="114"/>
    </row>
    <row r="36" spans="2:7" s="10" customFormat="1" x14ac:dyDescent="0.25">
      <c r="B36" s="31"/>
      <c r="C36" s="32"/>
      <c r="D36" s="70"/>
      <c r="E36" s="13">
        <f t="shared" si="3"/>
        <v>0</v>
      </c>
      <c r="G36" s="114"/>
    </row>
    <row r="37" spans="2:7" s="10" customFormat="1" ht="15.75" thickBot="1" x14ac:dyDescent="0.3">
      <c r="B37" s="20" t="s">
        <v>43</v>
      </c>
      <c r="C37" s="21">
        <f>SUM(C29:C36)</f>
        <v>0</v>
      </c>
      <c r="D37" s="71"/>
      <c r="E37" s="22">
        <f t="shared" ref="E37" si="4">SUM(E29:E36)</f>
        <v>0</v>
      </c>
      <c r="G37" s="114"/>
    </row>
    <row r="38" spans="2:7" s="10" customFormat="1" x14ac:dyDescent="0.25">
      <c r="B38" s="14" t="s">
        <v>8</v>
      </c>
      <c r="C38" s="28"/>
      <c r="D38" s="7" t="s">
        <v>4</v>
      </c>
      <c r="E38" s="19" t="s">
        <v>41</v>
      </c>
      <c r="G38" s="114"/>
    </row>
    <row r="39" spans="2:7" s="10" customFormat="1" x14ac:dyDescent="0.25">
      <c r="B39" s="39"/>
      <c r="C39" s="33"/>
      <c r="D39" s="34"/>
      <c r="E39" s="13">
        <f>D39*$E$37</f>
        <v>0</v>
      </c>
      <c r="G39" s="114"/>
    </row>
    <row r="40" spans="2:7" s="10" customFormat="1" x14ac:dyDescent="0.25">
      <c r="B40" s="39"/>
      <c r="C40" s="33"/>
      <c r="D40" s="35"/>
      <c r="E40" s="13">
        <f t="shared" ref="E40:E43" si="5">D40*$E$37</f>
        <v>0</v>
      </c>
      <c r="G40" s="114"/>
    </row>
    <row r="41" spans="2:7" s="10" customFormat="1" x14ac:dyDescent="0.25">
      <c r="B41" s="39"/>
      <c r="C41" s="33"/>
      <c r="D41" s="35"/>
      <c r="E41" s="13">
        <f t="shared" si="5"/>
        <v>0</v>
      </c>
      <c r="G41" s="114"/>
    </row>
    <row r="42" spans="2:7" s="10" customFormat="1" x14ac:dyDescent="0.25">
      <c r="B42" s="39"/>
      <c r="C42" s="33"/>
      <c r="D42" s="35"/>
      <c r="E42" s="13">
        <f t="shared" si="5"/>
        <v>0</v>
      </c>
      <c r="G42" s="114"/>
    </row>
    <row r="43" spans="2:7" s="10" customFormat="1" x14ac:dyDescent="0.25">
      <c r="B43" s="39"/>
      <c r="C43" s="33"/>
      <c r="D43" s="35"/>
      <c r="E43" s="13">
        <f t="shared" si="5"/>
        <v>0</v>
      </c>
      <c r="G43" s="114"/>
    </row>
    <row r="44" spans="2:7" s="10" customFormat="1" ht="15.75" thickBot="1" x14ac:dyDescent="0.3">
      <c r="B44" s="16" t="s">
        <v>5</v>
      </c>
      <c r="C44" s="36"/>
      <c r="D44" s="17">
        <f>SUM(D39:D43)</f>
        <v>0</v>
      </c>
      <c r="E44" s="18">
        <f>SUM(E39:E43)</f>
        <v>0</v>
      </c>
      <c r="G44" s="115"/>
    </row>
    <row r="45" spans="2:7" s="10" customFormat="1" ht="15.75" thickBot="1" x14ac:dyDescent="0.3"/>
    <row r="46" spans="2:7" ht="15.75" thickBot="1" x14ac:dyDescent="0.3">
      <c r="B46" s="98" t="s">
        <v>33</v>
      </c>
      <c r="C46" s="99"/>
      <c r="D46" s="99"/>
      <c r="E46" s="100"/>
      <c r="G46" s="30" t="s">
        <v>17</v>
      </c>
    </row>
    <row r="47" spans="2:7" x14ac:dyDescent="0.25">
      <c r="B47" s="14" t="s">
        <v>9</v>
      </c>
      <c r="C47" s="116"/>
      <c r="D47" s="116"/>
      <c r="E47" s="117"/>
      <c r="G47" s="113"/>
    </row>
    <row r="48" spans="2:7" x14ac:dyDescent="0.25">
      <c r="B48" s="118" t="s">
        <v>7</v>
      </c>
      <c r="C48" s="119"/>
      <c r="D48" s="119"/>
      <c r="E48" s="120"/>
      <c r="G48" s="114"/>
    </row>
    <row r="49" spans="2:7" x14ac:dyDescent="0.25">
      <c r="B49" s="102"/>
      <c r="C49" s="121"/>
      <c r="D49" s="121"/>
      <c r="E49" s="122"/>
      <c r="G49" s="114"/>
    </row>
    <row r="50" spans="2:7" ht="15" customHeight="1" x14ac:dyDescent="0.25">
      <c r="B50" s="11" t="s">
        <v>0</v>
      </c>
      <c r="C50" s="9" t="s">
        <v>1</v>
      </c>
      <c r="D50" s="9" t="s">
        <v>38</v>
      </c>
      <c r="E50" s="12" t="s">
        <v>2</v>
      </c>
      <c r="G50" s="114"/>
    </row>
    <row r="51" spans="2:7" x14ac:dyDescent="0.25">
      <c r="B51" s="39"/>
      <c r="C51" s="32"/>
      <c r="D51" s="70"/>
      <c r="E51" s="13">
        <f t="shared" ref="E51:E58" si="6">IF(ISBLANK(D51),0,C51/D51)</f>
        <v>0</v>
      </c>
      <c r="G51" s="114"/>
    </row>
    <row r="52" spans="2:7" x14ac:dyDescent="0.25">
      <c r="B52" s="39"/>
      <c r="C52" s="32"/>
      <c r="D52" s="70"/>
      <c r="E52" s="13">
        <f t="shared" si="6"/>
        <v>0</v>
      </c>
      <c r="G52" s="114"/>
    </row>
    <row r="53" spans="2:7" x14ac:dyDescent="0.25">
      <c r="B53" s="39"/>
      <c r="C53" s="32"/>
      <c r="D53" s="70"/>
      <c r="E53" s="13">
        <f t="shared" si="6"/>
        <v>0</v>
      </c>
      <c r="G53" s="114"/>
    </row>
    <row r="54" spans="2:7" x14ac:dyDescent="0.25">
      <c r="B54" s="39"/>
      <c r="C54" s="32"/>
      <c r="D54" s="70"/>
      <c r="E54" s="13">
        <f t="shared" si="6"/>
        <v>0</v>
      </c>
      <c r="G54" s="114"/>
    </row>
    <row r="55" spans="2:7" x14ac:dyDescent="0.25">
      <c r="B55" s="39"/>
      <c r="C55" s="32"/>
      <c r="D55" s="70"/>
      <c r="E55" s="13">
        <f t="shared" si="6"/>
        <v>0</v>
      </c>
      <c r="G55" s="114"/>
    </row>
    <row r="56" spans="2:7" x14ac:dyDescent="0.25">
      <c r="B56" s="39"/>
      <c r="C56" s="32"/>
      <c r="D56" s="70"/>
      <c r="E56" s="13">
        <f t="shared" si="6"/>
        <v>0</v>
      </c>
      <c r="G56" s="114"/>
    </row>
    <row r="57" spans="2:7" x14ac:dyDescent="0.25">
      <c r="B57" s="39"/>
      <c r="C57" s="32"/>
      <c r="D57" s="70"/>
      <c r="E57" s="13">
        <f t="shared" si="6"/>
        <v>0</v>
      </c>
      <c r="G57" s="114"/>
    </row>
    <row r="58" spans="2:7" x14ac:dyDescent="0.25">
      <c r="B58" s="39"/>
      <c r="C58" s="32"/>
      <c r="D58" s="70"/>
      <c r="E58" s="13">
        <f t="shared" si="6"/>
        <v>0</v>
      </c>
      <c r="G58" s="114"/>
    </row>
    <row r="59" spans="2:7" ht="15.75" thickBot="1" x14ac:dyDescent="0.3">
      <c r="B59" s="20" t="s">
        <v>43</v>
      </c>
      <c r="C59" s="21">
        <f>SUM(C51:C58)</f>
        <v>0</v>
      </c>
      <c r="D59" s="71"/>
      <c r="E59" s="22">
        <f t="shared" ref="E59" si="7">SUM(E51:E58)</f>
        <v>0</v>
      </c>
      <c r="G59" s="114"/>
    </row>
    <row r="60" spans="2:7" x14ac:dyDescent="0.25">
      <c r="B60" s="14" t="s">
        <v>8</v>
      </c>
      <c r="C60" s="28"/>
      <c r="D60" s="7" t="s">
        <v>4</v>
      </c>
      <c r="E60" s="19" t="s">
        <v>41</v>
      </c>
      <c r="G60" s="114"/>
    </row>
    <row r="61" spans="2:7" x14ac:dyDescent="0.25">
      <c r="B61" s="39"/>
      <c r="C61" s="33"/>
      <c r="D61" s="34"/>
      <c r="E61" s="13">
        <f>D61*$E$59</f>
        <v>0</v>
      </c>
      <c r="G61" s="114"/>
    </row>
    <row r="62" spans="2:7" x14ac:dyDescent="0.25">
      <c r="B62" s="39"/>
      <c r="C62" s="33"/>
      <c r="D62" s="35"/>
      <c r="E62" s="13">
        <f>D62*$E$59</f>
        <v>0</v>
      </c>
      <c r="G62" s="114"/>
    </row>
    <row r="63" spans="2:7" x14ac:dyDescent="0.25">
      <c r="B63" s="39"/>
      <c r="C63" s="33"/>
      <c r="D63" s="35"/>
      <c r="E63" s="13">
        <f t="shared" ref="E63:E65" si="8">D63*$E$59</f>
        <v>0</v>
      </c>
      <c r="G63" s="114"/>
    </row>
    <row r="64" spans="2:7" x14ac:dyDescent="0.25">
      <c r="B64" s="39"/>
      <c r="C64" s="33"/>
      <c r="D64" s="35"/>
      <c r="E64" s="13">
        <f t="shared" si="8"/>
        <v>0</v>
      </c>
      <c r="G64" s="114"/>
    </row>
    <row r="65" spans="2:7" x14ac:dyDescent="0.25">
      <c r="B65" s="39"/>
      <c r="C65" s="33"/>
      <c r="D65" s="35"/>
      <c r="E65" s="13">
        <f t="shared" si="8"/>
        <v>0</v>
      </c>
      <c r="G65" s="114"/>
    </row>
    <row r="66" spans="2:7" ht="15.75" thickBot="1" x14ac:dyDescent="0.3">
      <c r="B66" s="16" t="s">
        <v>5</v>
      </c>
      <c r="C66" s="36"/>
      <c r="D66" s="17">
        <f>SUM(D61:D65)</f>
        <v>0</v>
      </c>
      <c r="E66" s="18">
        <f>SUM(E61:E65)</f>
        <v>0</v>
      </c>
      <c r="G66" s="115"/>
    </row>
  </sheetData>
  <sheetProtection algorithmName="SHA-512" hashValue="tjFDlhuLj/ChhTKR42lemFwlfYve/fo1tEsoL1sLPEbDlMMnUKPUKR/dZNl5Azf5p4AjpaHWS6mXvDXbfVgHew==" saltValue="4qLAe6k8D23IWogWxRz7Bg==" spinCount="100000" sheet="1" objects="1" scenarios="1"/>
  <mergeCells count="15">
    <mergeCell ref="B2:E2"/>
    <mergeCell ref="C3:E3"/>
    <mergeCell ref="B4:B5"/>
    <mergeCell ref="C4:E5"/>
    <mergeCell ref="C26:E27"/>
    <mergeCell ref="B24:E24"/>
    <mergeCell ref="C25:E25"/>
    <mergeCell ref="B26:B27"/>
    <mergeCell ref="B46:E46"/>
    <mergeCell ref="C47:E47"/>
    <mergeCell ref="B48:B49"/>
    <mergeCell ref="C48:E49"/>
    <mergeCell ref="G3:G22"/>
    <mergeCell ref="G25:G44"/>
    <mergeCell ref="G47:G66"/>
  </mergeCells>
  <dataValidations count="4">
    <dataValidation type="decimal" allowBlank="1" showInputMessage="1" showErrorMessage="1" error="Please enter a number between 0 and 100,000." sqref="D7:D14 D29:D36 D51:D58" xr:uid="{C772BC28-512F-4D1D-9421-778D219847F3}">
      <formula1>0</formula1>
      <formula2>100000</formula2>
    </dataValidation>
    <dataValidation type="decimal" allowBlank="1" showInputMessage="1" showErrorMessage="1" error="Please enter a percentage between 0% and 100% or a decimal between 0 and 1." sqref="D17:D21 D39:D43 D61:D65" xr:uid="{0047ED6E-7E81-48C3-BD28-97B29559DA9E}">
      <formula1>0</formula1>
      <formula2>1</formula2>
    </dataValidation>
    <dataValidation type="list" allowBlank="1" showInputMessage="1" showErrorMessage="1" error="Please choose a vegetable from the list. Vegetable names must be entered in the Vegetable Cost Tables first." sqref="B17:B21 B39:B43 B61:B65" xr:uid="{0D3599E1-5CF8-4ACF-8722-EA693429FFCE}">
      <formula1>VegetableList</formula1>
    </dataValidation>
    <dataValidation type="decimal" allowBlank="1" showInputMessage="1" showErrorMessage="1" error="Please enter a number between 0 and 100,000. Do not enter a $ sign or other symbol." sqref="C7:C14 C29:C36 C51:C58" xr:uid="{74F70657-FD30-410B-A138-34C0D6BCEA74}">
      <formula1>0</formula1>
      <formula2>100000</formula2>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1EE3-131B-4749-9061-3140E0269826}">
  <sheetPr>
    <tabColor rgb="FF003300"/>
  </sheetPr>
  <dimension ref="B1:G9"/>
  <sheetViews>
    <sheetView showGridLines="0" workbookViewId="0"/>
  </sheetViews>
  <sheetFormatPr defaultRowHeight="15" x14ac:dyDescent="0.25"/>
  <cols>
    <col min="1" max="1" width="5.7109375" customWidth="1"/>
    <col min="2" max="2" width="37.7109375" bestFit="1" customWidth="1"/>
    <col min="3" max="7" width="20.7109375" customWidth="1"/>
    <col min="8" max="8" width="5.7109375" customWidth="1"/>
    <col min="9" max="12" width="14.7109375" customWidth="1"/>
  </cols>
  <sheetData>
    <row r="1" spans="2:7" ht="15.75" thickBot="1" x14ac:dyDescent="0.3"/>
    <row r="2" spans="2:7" ht="15.75" thickBot="1" x14ac:dyDescent="0.3">
      <c r="B2" s="98" t="s">
        <v>30</v>
      </c>
      <c r="C2" s="99"/>
      <c r="D2" s="99"/>
      <c r="E2" s="99"/>
      <c r="F2" s="99"/>
      <c r="G2" s="100"/>
    </row>
    <row r="3" spans="2:7" x14ac:dyDescent="0.25">
      <c r="B3" s="11"/>
      <c r="C3" s="50" t="str">
        <f>IF(ISBLANK(Vegetable1),"Vegetable 1",Vegetable1)</f>
        <v>Vegetable 1</v>
      </c>
      <c r="D3" s="50" t="str">
        <f>IF(ISBLANK(Vegetable2),"Vegetable 2",Vegetable2)</f>
        <v>Vegetable 2</v>
      </c>
      <c r="E3" s="50" t="str">
        <f>IF(ISBLANK(Vegetable3),"Vegetable 3",Vegetable3)</f>
        <v>Vegetable 3</v>
      </c>
      <c r="F3" s="50" t="str">
        <f>IF(ISBLANK(Vegetable4),"Vegetable 4",Vegetable4)</f>
        <v>Vegetable 4</v>
      </c>
      <c r="G3" s="51" t="str">
        <f>IF(ISBLANK(Vegetable5),"Vegetable 5",Vegetable5)</f>
        <v>Vegetable 5</v>
      </c>
    </row>
    <row r="4" spans="2:7" s="10" customFormat="1" x14ac:dyDescent="0.25">
      <c r="B4" s="45" t="s">
        <v>12</v>
      </c>
      <c r="C4" s="54" t="str">
        <f>IF(ISBLANK(Veg1Unit),"n/a",Veg1Unit)</f>
        <v>n/a</v>
      </c>
      <c r="D4" s="54" t="str">
        <f>IF(ISBLANK(Veg2Unit),"n/a",Veg2Unit)</f>
        <v>n/a</v>
      </c>
      <c r="E4" s="54" t="str">
        <f>IF(ISBLANK(Veg3Unit),"n/a",Veg3Unit)</f>
        <v>n/a</v>
      </c>
      <c r="F4" s="54" t="str">
        <f>IF(ISBLANK(Veg4Unit),"n/a",Veg4Unit)</f>
        <v>n/a</v>
      </c>
      <c r="G4" s="55" t="str">
        <f>IF(ISBLANK(Veg5Unit),"n/a",Veg5Unit)</f>
        <v>n/a</v>
      </c>
    </row>
    <row r="5" spans="2:7" x14ac:dyDescent="0.25">
      <c r="B5" s="46" t="s">
        <v>15</v>
      </c>
      <c r="C5" s="56"/>
      <c r="D5" s="56"/>
      <c r="E5" s="56"/>
      <c r="F5" s="56"/>
      <c r="G5" s="57"/>
    </row>
    <row r="6" spans="2:7" ht="15.75" thickBot="1" x14ac:dyDescent="0.3">
      <c r="B6" s="47" t="s">
        <v>16</v>
      </c>
      <c r="C6" s="52" t="str">
        <f>Veg1CostPerUnit</f>
        <v>n/a</v>
      </c>
      <c r="D6" s="52" t="str">
        <f>Veg2CostPerUnit</f>
        <v>n/a</v>
      </c>
      <c r="E6" s="52" t="str">
        <f>Veg3CostPerUnit</f>
        <v>n/a</v>
      </c>
      <c r="F6" s="52" t="str">
        <f>Veg4CostPerUnit</f>
        <v>n/a</v>
      </c>
      <c r="G6" s="53" t="str">
        <f>Veg5CostPerUnit</f>
        <v>n/a</v>
      </c>
    </row>
    <row r="7" spans="2:7" ht="15.75" thickBot="1" x14ac:dyDescent="0.3">
      <c r="B7" s="16" t="s">
        <v>39</v>
      </c>
      <c r="C7" s="48">
        <f>IF(ISNUMBER(C6),C5-C6,0)</f>
        <v>0</v>
      </c>
      <c r="D7" s="48">
        <f t="shared" ref="D7:G7" si="0">IF(ISNUMBER(D6),D5-D6,0)</f>
        <v>0</v>
      </c>
      <c r="E7" s="48">
        <f t="shared" si="0"/>
        <v>0</v>
      </c>
      <c r="F7" s="48">
        <f t="shared" si="0"/>
        <v>0</v>
      </c>
      <c r="G7" s="49">
        <f t="shared" si="0"/>
        <v>0</v>
      </c>
    </row>
    <row r="9" spans="2:7" x14ac:dyDescent="0.25">
      <c r="B9" t="s">
        <v>29</v>
      </c>
    </row>
  </sheetData>
  <sheetProtection algorithmName="SHA-512" hashValue="9o4FO8VGkmPLAkbM8ljmf5LUOsPLawmR7/ZftM5ko3Q3XM0XT/wXRq1Sv8ZwodhvNrP+a/G96AnROR+MDu9LSA==" saltValue="SegAnlhyw7FFY5uu5iNMRQ==" spinCount="100000" sheet="1" objects="1" scenarios="1"/>
  <mergeCells count="1">
    <mergeCell ref="B2:G2"/>
  </mergeCells>
  <phoneticPr fontId="3" type="noConversion"/>
  <dataValidations count="1">
    <dataValidation type="decimal" allowBlank="1" showInputMessage="1" showErrorMessage="1" error="Please enter a number between 0 and 1,000." sqref="C5:G5" xr:uid="{3E57BCF9-52EE-4438-B225-62C93A50421B}">
      <formula1>0</formula1>
      <formula2>1000</formula2>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61797C9DC20646ABE6FFD9D42F7845" ma:contentTypeVersion="13" ma:contentTypeDescription="Create a new document." ma:contentTypeScope="" ma:versionID="90502dd22da1f386ab23c12aa1a619b4">
  <xsd:schema xmlns:xsd="http://www.w3.org/2001/XMLSchema" xmlns:xs="http://www.w3.org/2001/XMLSchema" xmlns:p="http://schemas.microsoft.com/office/2006/metadata/properties" xmlns:ns3="ea37ebdf-0508-4432-a67f-b32aac976f60" xmlns:ns4="e16cfac9-a483-4f75-8803-d117874e7ac1" targetNamespace="http://schemas.microsoft.com/office/2006/metadata/properties" ma:root="true" ma:fieldsID="c080086d213afd9437daa88dafd39291" ns3:_="" ns4:_="">
    <xsd:import namespace="ea37ebdf-0508-4432-a67f-b32aac976f60"/>
    <xsd:import namespace="e16cfac9-a483-4f75-8803-d117874e7a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7ebdf-0508-4432-a67f-b32aac976f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6cfac9-a483-4f75-8803-d117874e7ac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7C0BBE-D2A9-4171-931F-604C174E2A52}">
  <ds:schemaRefs>
    <ds:schemaRef ds:uri="http://schemas.microsoft.com/sharepoint/v3/contenttype/forms"/>
  </ds:schemaRefs>
</ds:datastoreItem>
</file>

<file path=customXml/itemProps2.xml><?xml version="1.0" encoding="utf-8"?>
<ds:datastoreItem xmlns:ds="http://schemas.openxmlformats.org/officeDocument/2006/customXml" ds:itemID="{AB5F4884-0AA3-4F7B-AC4C-6CD9FED9E6FD}">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ea37ebdf-0508-4432-a67f-b32aac976f60"/>
    <ds:schemaRef ds:uri="e16cfac9-a483-4f75-8803-d117874e7ac1"/>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A3A84F38-1CF7-4977-80CE-73E2169B1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7ebdf-0508-4432-a67f-b32aac976f60"/>
    <ds:schemaRef ds:uri="e16cfac9-a483-4f75-8803-d117874e7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Title</vt:lpstr>
      <vt:lpstr>VegetableCosts</vt:lpstr>
      <vt:lpstr>SharedCosts</vt:lpstr>
      <vt:lpstr>CostSavings</vt:lpstr>
      <vt:lpstr>ICT1_Allocation</vt:lpstr>
      <vt:lpstr>ICT2_Allocation</vt:lpstr>
      <vt:lpstr>ICT3_Allocation</vt:lpstr>
      <vt:lpstr>Veg1CostPerUnit</vt:lpstr>
      <vt:lpstr>Veg1Unit</vt:lpstr>
      <vt:lpstr>Veg2CostPerUnit</vt:lpstr>
      <vt:lpstr>Veg2Unit</vt:lpstr>
      <vt:lpstr>Veg3CostPerUnit</vt:lpstr>
      <vt:lpstr>Veg3Unit</vt:lpstr>
      <vt:lpstr>Veg4CostPerUnit</vt:lpstr>
      <vt:lpstr>Veg4Unit</vt:lpstr>
      <vt:lpstr>Veg5CostPerUnit</vt:lpstr>
      <vt:lpstr>Veg5Unit</vt:lpstr>
      <vt:lpstr>Vegetable1</vt:lpstr>
      <vt:lpstr>Vegetable2</vt:lpstr>
      <vt:lpstr>Vegetable3</vt:lpstr>
      <vt:lpstr>Vegetable4</vt:lpstr>
      <vt:lpstr>Vegetable5</vt:lpstr>
      <vt:lpstr>VegetableList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Athearn,Kevin R</dc:creator>
  <cp:lastModifiedBy>Athearn,Kevin R</cp:lastModifiedBy>
  <dcterms:created xsi:type="dcterms:W3CDTF">2020-03-30T14:15:43Z</dcterms:created>
  <dcterms:modified xsi:type="dcterms:W3CDTF">2020-11-06T20:49:42Z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0x0101003061797C9DC20646ABE6FFD9D42F7845</vt:lpwstr>
  </property>
</Properties>
</file>